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artugege-my.sharepoint.com/personal/n_tutarashvili_cartuinsurance_ge/Documents/Desktop/Reports All/Quarters-saitze asatvirti/"/>
    </mc:Choice>
  </mc:AlternateContent>
  <xr:revisionPtr revIDLastSave="561" documentId="13_ncr:1_{B684FAFD-8194-41E4-8171-48D9225AF697}" xr6:coauthVersionLast="47" xr6:coauthVersionMax="47" xr10:uidLastSave="{D3E28C54-1A76-412A-829E-858050EA7C8A}"/>
  <bookViews>
    <workbookView xWindow="-12" yWindow="84" windowWidth="13368" windowHeight="12084" tabRatio="929" xr2:uid="{00000000-000D-0000-FFFF-FFFF00000000}"/>
  </bookViews>
  <sheets>
    <sheet name="BS" sheetId="26" r:id="rId1"/>
    <sheet name="IS" sheetId="27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1" hidden="1">IS!$D$1:$D$81</definedName>
    <definedName name="_xlnm.Print_Area" localSheetId="0">BS!$B$2:$E$59</definedName>
    <definedName name="_xlnm.Print_Area" localSheetId="1">IS!$B$1:$E$81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7" i="21" l="1"/>
  <c r="W26" i="21"/>
  <c r="V26" i="21"/>
  <c r="F31" i="21" l="1"/>
  <c r="G17" i="21" l="1"/>
  <c r="F22" i="21" l="1"/>
  <c r="N38" i="21" l="1"/>
  <c r="N37" i="21"/>
  <c r="N31" i="21"/>
  <c r="N30" i="21" s="1"/>
  <c r="N26" i="21"/>
  <c r="N25" i="21"/>
  <c r="N22" i="21"/>
  <c r="N21" i="21" s="1"/>
  <c r="N20" i="21"/>
  <c r="N19" i="21"/>
  <c r="N24" i="21" l="1"/>
  <c r="N46" i="21"/>
  <c r="N18" i="21"/>
  <c r="Y20" i="21" l="1"/>
  <c r="Y22" i="21"/>
  <c r="Y25" i="21"/>
  <c r="Y26" i="21"/>
  <c r="U26" i="21"/>
  <c r="U25" i="21"/>
  <c r="U22" i="21"/>
  <c r="U21" i="21" s="1"/>
  <c r="U20" i="21"/>
  <c r="N48" i="21"/>
  <c r="N29" i="21"/>
  <c r="O17" i="21"/>
  <c r="Y24" i="21" l="1"/>
  <c r="Y21" i="21"/>
  <c r="U24" i="21"/>
  <c r="N45" i="21"/>
  <c r="N17" i="21"/>
  <c r="F49" i="21" l="1"/>
  <c r="F48" i="21"/>
  <c r="F47" i="21"/>
  <c r="F46" i="21"/>
  <c r="F38" i="21"/>
  <c r="F37" i="21"/>
  <c r="F30" i="21"/>
  <c r="F29" i="21"/>
  <c r="F26" i="21"/>
  <c r="F25" i="21"/>
  <c r="F21" i="21"/>
  <c r="F20" i="21"/>
  <c r="F19" i="21"/>
  <c r="F18" i="21"/>
  <c r="G21" i="21"/>
  <c r="F45" i="21" l="1"/>
  <c r="F24" i="21"/>
  <c r="F17" i="21"/>
  <c r="C17" i="21" l="1"/>
  <c r="D17" i="21"/>
  <c r="C21" i="21"/>
  <c r="D21" i="21"/>
  <c r="C24" i="21"/>
  <c r="D24" i="21"/>
  <c r="C30" i="21"/>
  <c r="D30" i="21"/>
  <c r="C34" i="21"/>
  <c r="D34" i="21"/>
  <c r="C40" i="21"/>
  <c r="D40" i="21"/>
  <c r="C45" i="21"/>
  <c r="D45" i="21"/>
  <c r="E17" i="21" l="1"/>
  <c r="E21" i="21"/>
  <c r="E24" i="21"/>
  <c r="E30" i="21"/>
  <c r="E34" i="21"/>
  <c r="E40" i="21"/>
  <c r="E45" i="21"/>
  <c r="R24" i="21" l="1"/>
  <c r="S24" i="21"/>
  <c r="G30" i="21" l="1"/>
  <c r="Q21" i="21" l="1"/>
  <c r="F16" i="21"/>
  <c r="A4" i="21" l="1"/>
  <c r="F44" i="21" l="1"/>
  <c r="F43" i="21"/>
  <c r="F42" i="21"/>
  <c r="F41" i="21"/>
  <c r="Y38" i="21" l="1"/>
  <c r="F39" i="21"/>
  <c r="F36" i="21"/>
  <c r="F35" i="21"/>
  <c r="F32" i="21"/>
  <c r="F28" i="21"/>
  <c r="F27" i="21"/>
  <c r="N42" i="21"/>
  <c r="AA45" i="21"/>
  <c r="AA40" i="21"/>
  <c r="AA34" i="21"/>
  <c r="AA30" i="21"/>
  <c r="AA24" i="21"/>
  <c r="AA21" i="21"/>
  <c r="AA17" i="21"/>
  <c r="AA11" i="21"/>
  <c r="Z45" i="21"/>
  <c r="Z40" i="21"/>
  <c r="Z34" i="21"/>
  <c r="Z30" i="21"/>
  <c r="Z24" i="21"/>
  <c r="Z21" i="21"/>
  <c r="Z17" i="21"/>
  <c r="Z11" i="21"/>
  <c r="Q45" i="21"/>
  <c r="Q40" i="21"/>
  <c r="Q34" i="21"/>
  <c r="Q30" i="21"/>
  <c r="Q24" i="21"/>
  <c r="Q17" i="21"/>
  <c r="Q11" i="21"/>
  <c r="P45" i="21"/>
  <c r="P40" i="21"/>
  <c r="P34" i="21"/>
  <c r="P30" i="21"/>
  <c r="P24" i="21"/>
  <c r="P21" i="21"/>
  <c r="P17" i="21"/>
  <c r="P11" i="21"/>
  <c r="O45" i="21"/>
  <c r="O40" i="21"/>
  <c r="O34" i="21"/>
  <c r="O30" i="21"/>
  <c r="O24" i="21"/>
  <c r="O21" i="21"/>
  <c r="R17" i="21"/>
  <c r="R21" i="21"/>
  <c r="R30" i="21"/>
  <c r="R34" i="21"/>
  <c r="R40" i="21"/>
  <c r="R45" i="21"/>
  <c r="J45" i="21"/>
  <c r="J40" i="21"/>
  <c r="J34" i="21"/>
  <c r="J30" i="21"/>
  <c r="J24" i="21"/>
  <c r="J21" i="21"/>
  <c r="J17" i="21"/>
  <c r="J11" i="21"/>
  <c r="I45" i="21"/>
  <c r="I40" i="21"/>
  <c r="I34" i="21"/>
  <c r="I30" i="21"/>
  <c r="I24" i="21"/>
  <c r="I21" i="21"/>
  <c r="I17" i="21"/>
  <c r="I11" i="21"/>
  <c r="G45" i="21"/>
  <c r="G40" i="21"/>
  <c r="G34" i="21"/>
  <c r="G24" i="21"/>
  <c r="G11" i="21"/>
  <c r="T45" i="21"/>
  <c r="S45" i="21"/>
  <c r="T40" i="21"/>
  <c r="S40" i="21"/>
  <c r="T34" i="21"/>
  <c r="S34" i="21"/>
  <c r="T30" i="21"/>
  <c r="S30" i="21"/>
  <c r="T24" i="21"/>
  <c r="T21" i="21"/>
  <c r="S21" i="21"/>
  <c r="T17" i="21"/>
  <c r="S17" i="21"/>
  <c r="R11" i="21"/>
  <c r="S11" i="21"/>
  <c r="T11" i="21"/>
  <c r="M45" i="21"/>
  <c r="M40" i="21"/>
  <c r="M34" i="21"/>
  <c r="M30" i="21"/>
  <c r="M24" i="21"/>
  <c r="M21" i="21"/>
  <c r="M17" i="21"/>
  <c r="L45" i="21"/>
  <c r="L40" i="21"/>
  <c r="L34" i="21"/>
  <c r="L30" i="21"/>
  <c r="L24" i="21"/>
  <c r="L21" i="21"/>
  <c r="L17" i="21"/>
  <c r="K45" i="21"/>
  <c r="K40" i="21"/>
  <c r="K34" i="21"/>
  <c r="K30" i="21"/>
  <c r="K24" i="21"/>
  <c r="K21" i="21"/>
  <c r="K17" i="21"/>
  <c r="E49" i="27"/>
  <c r="Y49" i="21"/>
  <c r="Y48" i="21"/>
  <c r="Y47" i="21"/>
  <c r="Y46" i="21"/>
  <c r="Y44" i="21"/>
  <c r="Y43" i="21"/>
  <c r="Y42" i="21"/>
  <c r="Y41" i="21"/>
  <c r="Y39" i="21"/>
  <c r="Y37" i="21"/>
  <c r="Y36" i="21"/>
  <c r="Y35" i="21"/>
  <c r="Y34" i="21" s="1"/>
  <c r="Y33" i="21"/>
  <c r="Y32" i="21"/>
  <c r="Y31" i="21"/>
  <c r="Y29" i="21"/>
  <c r="Y28" i="21"/>
  <c r="Y27" i="21"/>
  <c r="Y23" i="21"/>
  <c r="Y19" i="21"/>
  <c r="Y18" i="21"/>
  <c r="Y16" i="21"/>
  <c r="Y15" i="21"/>
  <c r="Y14" i="21"/>
  <c r="Y13" i="21"/>
  <c r="Y12" i="21"/>
  <c r="U49" i="21"/>
  <c r="U48" i="21"/>
  <c r="U47" i="21"/>
  <c r="U46" i="21"/>
  <c r="U44" i="21"/>
  <c r="U43" i="21"/>
  <c r="U42" i="21"/>
  <c r="U41" i="21"/>
  <c r="U40" i="21" s="1"/>
  <c r="U39" i="21"/>
  <c r="U38" i="21"/>
  <c r="U37" i="21"/>
  <c r="U36" i="21"/>
  <c r="U35" i="21"/>
  <c r="U33" i="21"/>
  <c r="U32" i="21"/>
  <c r="U31" i="21"/>
  <c r="U29" i="21"/>
  <c r="U28" i="21"/>
  <c r="U27" i="21"/>
  <c r="U23" i="21"/>
  <c r="U19" i="21"/>
  <c r="U18" i="21"/>
  <c r="U16" i="21"/>
  <c r="U15" i="21"/>
  <c r="U14" i="21"/>
  <c r="U13" i="21"/>
  <c r="U12" i="21"/>
  <c r="N49" i="21"/>
  <c r="N44" i="21"/>
  <c r="N43" i="21"/>
  <c r="N41" i="21"/>
  <c r="N39" i="21"/>
  <c r="N36" i="21"/>
  <c r="N35" i="21"/>
  <c r="N33" i="21"/>
  <c r="N32" i="21"/>
  <c r="N28" i="21"/>
  <c r="N27" i="21"/>
  <c r="N23" i="21"/>
  <c r="N16" i="21"/>
  <c r="N15" i="21"/>
  <c r="N14" i="21"/>
  <c r="N13" i="21"/>
  <c r="N12" i="21"/>
  <c r="F40" i="21"/>
  <c r="F33" i="21"/>
  <c r="F23" i="21"/>
  <c r="F15" i="21"/>
  <c r="F14" i="21"/>
  <c r="F13" i="21"/>
  <c r="F12" i="21"/>
  <c r="AL45" i="21"/>
  <c r="AK45" i="21"/>
  <c r="AJ45" i="21"/>
  <c r="AI45" i="21"/>
  <c r="AH45" i="21"/>
  <c r="AG45" i="21"/>
  <c r="AF45" i="21"/>
  <c r="AE45" i="21"/>
  <c r="AD45" i="21"/>
  <c r="AC45" i="21"/>
  <c r="X45" i="21"/>
  <c r="W45" i="21"/>
  <c r="V45" i="21"/>
  <c r="AL40" i="21"/>
  <c r="AK40" i="21"/>
  <c r="AJ40" i="21"/>
  <c r="AI40" i="21"/>
  <c r="AH40" i="21"/>
  <c r="AG40" i="21"/>
  <c r="AF40" i="21"/>
  <c r="AE40" i="21"/>
  <c r="AD40" i="21"/>
  <c r="AC40" i="21"/>
  <c r="X40" i="21"/>
  <c r="W40" i="21"/>
  <c r="V40" i="21"/>
  <c r="AL34" i="21"/>
  <c r="AK34" i="21"/>
  <c r="AJ34" i="21"/>
  <c r="AI34" i="21"/>
  <c r="AH34" i="21"/>
  <c r="AG34" i="21"/>
  <c r="AF34" i="21"/>
  <c r="AE34" i="21"/>
  <c r="AD34" i="21"/>
  <c r="AC34" i="21"/>
  <c r="X34" i="21"/>
  <c r="W34" i="21"/>
  <c r="V34" i="21"/>
  <c r="AL30" i="21"/>
  <c r="AK30" i="21"/>
  <c r="AJ30" i="21"/>
  <c r="AI30" i="21"/>
  <c r="AH30" i="21"/>
  <c r="AG30" i="21"/>
  <c r="AF30" i="21"/>
  <c r="AE30" i="21"/>
  <c r="AD30" i="21"/>
  <c r="AC30" i="21"/>
  <c r="X30" i="21"/>
  <c r="W30" i="21"/>
  <c r="V30" i="21"/>
  <c r="AL24" i="21"/>
  <c r="AK24" i="21"/>
  <c r="AJ24" i="21"/>
  <c r="AI24" i="21"/>
  <c r="AH24" i="21"/>
  <c r="AG24" i="21"/>
  <c r="AF24" i="21"/>
  <c r="AE24" i="21"/>
  <c r="AD24" i="21"/>
  <c r="AC24" i="21"/>
  <c r="X24" i="21"/>
  <c r="W24" i="21"/>
  <c r="V24" i="21"/>
  <c r="H24" i="21"/>
  <c r="AL21" i="21"/>
  <c r="AK21" i="21"/>
  <c r="AJ21" i="21"/>
  <c r="AI21" i="21"/>
  <c r="AH21" i="21"/>
  <c r="AG21" i="21"/>
  <c r="AF21" i="21"/>
  <c r="AE21" i="21"/>
  <c r="AD21" i="21"/>
  <c r="AC21" i="21"/>
  <c r="X21" i="21"/>
  <c r="W21" i="21"/>
  <c r="V21" i="21"/>
  <c r="H21" i="21"/>
  <c r="AL17" i="21"/>
  <c r="AK17" i="21"/>
  <c r="AJ17" i="21"/>
  <c r="AI17" i="21"/>
  <c r="AH17" i="21"/>
  <c r="AG17" i="21"/>
  <c r="AF17" i="21"/>
  <c r="AE17" i="21"/>
  <c r="AD17" i="21"/>
  <c r="AC17" i="21"/>
  <c r="X17" i="21"/>
  <c r="W17" i="21"/>
  <c r="V17" i="21"/>
  <c r="AL11" i="21"/>
  <c r="AK11" i="21"/>
  <c r="AJ11" i="21"/>
  <c r="AI11" i="21"/>
  <c r="AH11" i="21"/>
  <c r="AG11" i="21"/>
  <c r="AF11" i="21"/>
  <c r="AE11" i="21"/>
  <c r="AD11" i="21"/>
  <c r="AC11" i="21"/>
  <c r="X11" i="21"/>
  <c r="W11" i="21"/>
  <c r="V11" i="21"/>
  <c r="O11" i="21"/>
  <c r="M11" i="21"/>
  <c r="L11" i="21"/>
  <c r="K11" i="21"/>
  <c r="E11" i="21"/>
  <c r="E50" i="21" s="1"/>
  <c r="D11" i="21"/>
  <c r="D50" i="21" s="1"/>
  <c r="C11" i="21"/>
  <c r="C50" i="21" s="1"/>
  <c r="H50" i="21" l="1"/>
  <c r="F34" i="21"/>
  <c r="AC50" i="21"/>
  <c r="N40" i="21"/>
  <c r="AK50" i="21"/>
  <c r="AD50" i="21"/>
  <c r="Y11" i="21"/>
  <c r="AF50" i="21"/>
  <c r="Y30" i="21"/>
  <c r="Y45" i="21"/>
  <c r="AE50" i="21"/>
  <c r="AJ50" i="21"/>
  <c r="N34" i="21"/>
  <c r="U11" i="21"/>
  <c r="U50" i="21" s="1"/>
  <c r="Y17" i="21"/>
  <c r="AI50" i="21"/>
  <c r="AL50" i="21"/>
  <c r="AG50" i="21"/>
  <c r="AH50" i="21"/>
  <c r="U30" i="21"/>
  <c r="Y40" i="21"/>
  <c r="U45" i="21"/>
  <c r="U17" i="21"/>
  <c r="T50" i="21"/>
  <c r="U34" i="21"/>
  <c r="N11" i="21"/>
  <c r="N50" i="21" s="1"/>
  <c r="F11" i="21"/>
  <c r="F50" i="21" s="1"/>
  <c r="M50" i="21"/>
  <c r="K50" i="21"/>
  <c r="AA50" i="21"/>
  <c r="X50" i="21"/>
  <c r="S50" i="21"/>
  <c r="L50" i="21"/>
  <c r="Z50" i="21"/>
  <c r="V50" i="21"/>
  <c r="W50" i="21"/>
  <c r="R50" i="21"/>
  <c r="O50" i="21"/>
  <c r="G50" i="21"/>
  <c r="Q50" i="21"/>
  <c r="I50" i="21"/>
  <c r="J50" i="21"/>
  <c r="P50" i="21"/>
  <c r="Y50" i="21" l="1"/>
</calcChain>
</file>

<file path=xl/sharedStrings.xml><?xml version="1.0" encoding="utf-8"?>
<sst xmlns="http://schemas.openxmlformats.org/spreadsheetml/2006/main" count="329" uniqueCount="245">
  <si>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</si>
  <si>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</si>
  <si>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</si>
  <si>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</si>
  <si>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</si>
  <si>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</si>
  <si>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</si>
  <si>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</si>
  <si>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</si>
  <si>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</si>
  <si>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</si>
  <si>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</si>
  <si>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</si>
  <si>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</si>
  <si>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</si>
  <si>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</si>
  <si>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</si>
  <si>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</si>
  <si>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</si>
  <si>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</si>
  <si>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</si>
  <si>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</si>
  <si>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</si>
  <si>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</si>
  <si>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</si>
  <si>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</si>
  <si>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</si>
  <si>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</si>
  <si>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</si>
  <si>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</si>
  <si>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</si>
  <si>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</si>
  <si>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</si>
  <si>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</si>
  <si>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</si>
  <si>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</si>
  <si>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</si>
  <si>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</si>
  <si>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სახმელეთო ავტოსატრანსპორტო საშუალებათა დაზღვევა (ავტოკასკო):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</si>
  <si>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</si>
  <si>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</si>
  <si>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</si>
  <si>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</si>
  <si>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</si>
  <si>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</si>
  <si>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</si>
  <si>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</si>
  <si>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</si>
  <si>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</si>
  <si>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</si>
  <si>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</si>
  <si>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</si>
  <si>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</si>
  <si>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</si>
  <si>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</si>
  <si>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</si>
  <si>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</si>
  <si>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</si>
  <si>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</si>
  <si>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</si>
  <si>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</si>
  <si>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</si>
  <si>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</si>
  <si>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</si>
  <si>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</si>
  <si>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</si>
  <si>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</si>
  <si>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</si>
  <si>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</si>
  <si>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</si>
  <si>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</si>
  <si>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</si>
  <si>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</si>
  <si>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</si>
  <si>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</si>
  <si>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</si>
  <si>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</si>
  <si>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</si>
  <si>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</si>
  <si>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</si>
  <si>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</si>
  <si>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</si>
  <si>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</si>
  <si>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</si>
  <si>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</si>
  <si>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</si>
  <si>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</si>
  <si>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</si>
  <si>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საანგარიშო პერიოდი</t>
  </si>
  <si>
    <t>აქტივები</t>
  </si>
  <si>
    <t>00010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</si>
  <si>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</si>
  <si>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</si>
  <si>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</si>
  <si>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</si>
  <si>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</si>
  <si>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</si>
  <si>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</si>
  <si>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</si>
  <si>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</si>
  <si>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</si>
  <si>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</si>
  <si>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</si>
  <si>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</si>
  <si>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 xml:space="preserve"> - მოთხოვნები გადარჩენილი ქონებიდან</t>
  </si>
  <si>
    <t>00090</t>
  </si>
  <si>
    <t xml:space="preserve"> - გაცემული სესხები, წმინდა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</si>
  <si>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</si>
  <si>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</si>
  <si>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</si>
  <si>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</si>
  <si>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</si>
  <si>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</si>
  <si>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</si>
  <si>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</si>
  <si>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</si>
  <si>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</si>
  <si>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</si>
  <si>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</si>
  <si>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</si>
  <si>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</si>
  <si>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</si>
  <si>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</si>
  <si>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</si>
  <si>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</si>
  <si>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</si>
  <si>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</si>
  <si>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</si>
  <si>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</si>
  <si>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</si>
  <si>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</si>
  <si>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</si>
  <si>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</si>
  <si>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</si>
  <si>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</si>
  <si>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</si>
  <si>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</si>
  <si>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</si>
  <si>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</si>
  <si>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</si>
  <si>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</si>
  <si>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</si>
  <si>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</si>
  <si>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</si>
  <si>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</si>
  <si>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</si>
  <si>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</si>
  <si>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</si>
  <si>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</si>
  <si>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</si>
  <si>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</si>
  <si>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</si>
  <si>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</si>
  <si>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</si>
  <si>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</si>
  <si>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</si>
  <si>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</si>
  <si>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</si>
  <si>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</si>
  <si>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</si>
  <si>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</si>
  <si>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</si>
  <si>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</si>
  <si>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</si>
  <si>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</si>
  <si>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</si>
  <si>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</si>
  <si>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</si>
  <si>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</si>
  <si>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</si>
  <si>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</si>
  <si>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</si>
  <si>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</si>
  <si>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</si>
  <si>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</si>
  <si>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</si>
  <si>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</si>
  <si>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</si>
  <si>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</si>
  <si>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</si>
  <si>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</si>
  <si>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</si>
  <si>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</si>
  <si>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</si>
  <si>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</si>
  <si>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</si>
  <si>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</si>
  <si>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</si>
  <si>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</si>
  <si>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</si>
  <si>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</si>
  <si>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</si>
  <si>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</si>
  <si>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</si>
  <si>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</si>
  <si>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</si>
  <si>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</si>
  <si>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</si>
  <si>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</si>
  <si>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</si>
  <si>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</si>
  <si>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</si>
  <si>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</si>
  <si>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</si>
  <si>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</si>
  <si>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</si>
  <si>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</si>
  <si>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</si>
  <si>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</si>
  <si>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</si>
  <si>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 xml:space="preserve"> - გაცემული სესხები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</si>
  <si>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</si>
  <si>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</si>
  <si>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</si>
  <si>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</si>
  <si>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</si>
  <si>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</si>
  <si>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</si>
  <si>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</si>
  <si>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</si>
  <si>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</si>
  <si>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</si>
  <si>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</si>
  <si>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</si>
  <si>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</si>
  <si>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</si>
  <si>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</si>
  <si>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</si>
  <si>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</si>
  <si>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</si>
  <si>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</si>
  <si>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</si>
  <si>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</si>
  <si>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</si>
  <si>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</si>
  <si>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</si>
  <si>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 xml:space="preserve"> ფორმა N3</t>
  </si>
  <si>
    <t>ფორმა N1</t>
  </si>
  <si>
    <t xml:space="preserve"> ფორმა N2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</si>
  <si>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</si>
  <si>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</si>
  <si>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 xml:space="preserve">მზღვეველი: სს "დაზღვევის კომპანია ქართუ" </t>
  </si>
  <si>
    <t xml:space="preserve"> - ფულადი სახსრები და მათი ექვივალენტები</t>
  </si>
  <si>
    <t>ანგარიშგების თარიღი: 31.12.2023</t>
  </si>
  <si>
    <t xml:space="preserve">ანგარიშგების პერიოდი: 01.01.2022 - 31.12.2023
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</si>
</sst>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2">
    <numFmt numFmtId="43" formatCode="_-* #,##0.00_-;\-* #,##0.00_-;_-* &quot;-&quot;??_-;_-@_-"/>
    <numFmt numFmtId="164" formatCode="&quot;$&quot;#,##0_);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_-* #,##0.00\ _L_a_r_i_-;\-* #,##0.00\ _L_a_r_i_-;_-* &quot;-&quot;??\ _L_a_r_i_-;_-@_-"/>
    <numFmt numFmtId="169" formatCode="_(* #,##0_);_(* \(#,##0\);_(* &quot;-&quot;??_);_(@_)"/>
    <numFmt numFmtId="170" formatCode="0.0%"/>
    <numFmt numFmtId="171" formatCode="&quot;$&quot;#,##0.0000_);\(&quot;$&quot;#,##0.0000\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-* #,##0.00\ _л_в_-;\-* #,##0.00\ _л_в_-;_-* &quot;-&quot;??\ _л_в_-;_-@_-"/>
    <numFmt numFmtId="180" formatCode="#,##0.00000"/>
    <numFmt numFmtId="181" formatCode="000"/>
    <numFmt numFmtId="182" formatCode="_._.* \(#,##0\)_%;_._.* #,##0_)_%;_._.* 0_)_%;_._.@_)_%"/>
    <numFmt numFmtId="183" formatCode="_._.&quot;$&quot;* \(#,##0\)_%;_._.&quot;$&quot;* #,##0_)_%;_._.&quot;$&quot;* 0_)_%;_._.@_)_%"/>
    <numFmt numFmtId="184" formatCode="* \(#,##0\);* #,##0_);&quot;-&quot;??_);@"/>
    <numFmt numFmtId="185" formatCode="&quot;$&quot;* #,##0_)_%;&quot;$&quot;* \(#,##0\)_%;&quot;$&quot;* &quot;-&quot;??_)_%;@_)_%"/>
    <numFmt numFmtId="186" formatCode="_._.&quot;$&quot;* #,##0.0_)_%;_._.&quot;$&quot;* \(#,##0.0\)_%"/>
    <numFmt numFmtId="187" formatCode="&quot;$&quot;* #,##0.0_)_%;&quot;$&quot;* \(#,##0.0\)_%;&quot;$&quot;* \ .0_)_%"/>
    <numFmt numFmtId="188" formatCode="_._.&quot;$&quot;* #,##0.00_)_%;_._.&quot;$&quot;* \(#,##0.00\)_%"/>
    <numFmt numFmtId="189" formatCode="&quot;$&quot;* #,##0.00_)_%;&quot;$&quot;* \(#,##0.00\)_%;&quot;$&quot;* \ .00_)_%"/>
    <numFmt numFmtId="190" formatCode="_._.&quot;$&quot;* #,##0.000_)_%;_._.&quot;$&quot;* \(#,##0.000\)_%"/>
    <numFmt numFmtId="191" formatCode="&quot;$&quot;* #,##0.000_)_%;&quot;$&quot;* \(#,##0.000\)_%;&quot;$&quot;* \ .000_)_%"/>
    <numFmt numFmtId="192" formatCode="mmmm\ d\,\ yyyy"/>
    <numFmt numFmtId="193" formatCode="* #,##0_);* \(#,##0\);&quot;-&quot;??_);@"/>
    <numFmt numFmtId="194" formatCode="_-* #,##0.00\ _z_ł_-;\-* #,##0.00\ _z_ł_-;_-* &quot;-&quot;??\ _z_ł_-;_-@_-"/>
    <numFmt numFmtId="195" formatCode="_-* #,##0.00\ [$€-1]_-;\-* #,##0.00\ [$€-1]_-;_-* &quot;-&quot;??\ [$€-1]_-"/>
    <numFmt numFmtId="196" formatCode="0.000000"/>
    <numFmt numFmtId="197" formatCode="0.0;\(0.0\)"/>
    <numFmt numFmtId="198" formatCode="#,##0.0_);\(#,##0.0\)"/>
    <numFmt numFmtId="199" formatCode="0.00\ %"/>
    <numFmt numFmtId="200" formatCode="_(&quot;MT&quot;* #,##0.00_);\(&quot;MT&quot;* #,##0.00\)"/>
    <numFmt numFmtId="201" formatCode="General_)"/>
    <numFmt numFmtId="202" formatCode="###0;[Red]\(###0\)"/>
    <numFmt numFmtId="203" formatCode="0.00_)"/>
    <numFmt numFmtId="204" formatCode="0_)"/>
    <numFmt numFmtId="205" formatCode="_(* #,##0_);\(* #,##0\)"/>
    <numFmt numFmtId="206" formatCode="0_)%;\(0\)%"/>
    <numFmt numFmtId="207" formatCode="_._._(* 0_)%;_._.* \(0\)%"/>
    <numFmt numFmtId="208" formatCode="_(0_)%;\(0\)%"/>
    <numFmt numFmtId="209" formatCode="0%_);\(0%\)"/>
    <numFmt numFmtId="210" formatCode="_(0.0_)%;\(0.0\)%"/>
    <numFmt numFmtId="211" formatCode="_._._(* 0.0_)%;_._.* \(0.0\)%"/>
    <numFmt numFmtId="212" formatCode="_(0.00_)%;\(0.00\)%"/>
    <numFmt numFmtId="213" formatCode="_._._(* 0.00_)%;_._.* \(0.00\)%"/>
    <numFmt numFmtId="214" formatCode="_(0.000_)%;\(0.000\)%"/>
    <numFmt numFmtId="215" formatCode="_._._(* 0.000_)%;_._.* \(0.000\)%"/>
    <numFmt numFmtId="216" formatCode="mm/dd/yy"/>
    <numFmt numFmtId="217" formatCode="#,##0;\(#,##0\)"/>
    <numFmt numFmtId="218" formatCode="_-* #,##0&quot;р.&quot;_-;\-* #,##0&quot;р.&quot;_-;_-* &quot;-&quot;&quot;р.&quot;_-;_-@_-"/>
    <numFmt numFmtId="219" formatCode="_-* #,##0.00&quot;р.&quot;_-;\-* #,##0.00&quot;р.&quot;_-;_-* &quot;-&quot;??&quot;р.&quot;_-;_-@_-"/>
    <numFmt numFmtId="220" formatCode="_-* #,##0\ _р_._-;\-* #,##0\ _р_._-;_-* &quot;-&quot;\ _р_._-;_-@_-"/>
    <numFmt numFmtId="221" formatCode="_-* #,##0.00\ _р_._-;\-* #,##0.00\ _р_._-;_-* &quot;-&quot;??\ _р_._-;_-@_-"/>
    <numFmt numFmtId="222" formatCode="_-* #,##0_р_._-;\-* #,##0_р_._-;_-* &quot;-&quot;_р_._-;_-@_-"/>
    <numFmt numFmtId="223" formatCode="_-* #,##0.00_р_._-;\-* #,##0.00_р_._-;_-* &quot;-&quot;??_р_._-;_-@_-"/>
    <numFmt numFmtId="224" formatCode="_-* #,##0.00\ _К_р_б_._-;\-* #,##0.00\ _К_р_б_._-;_-* &quot;-&quot;??\ _К_р_б_._-;_-@_-"/>
  </numFmts>
  <fonts count="1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b/>
      <i/>
      <sz val="10"/>
      <name val="Sylfae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05">
    <xf numFmtId="0" fontId="0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7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4" fillId="24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4" fillId="2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1" fillId="28" borderId="0" applyNumberFormat="0" applyBorder="0" applyAlignment="0" applyProtection="0"/>
    <xf numFmtId="0" fontId="11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1" fillId="23" borderId="0" applyNumberFormat="0" applyBorder="0" applyAlignment="0" applyProtection="0"/>
    <xf numFmtId="0" fontId="11" fillId="29" borderId="0" applyNumberFormat="0" applyBorder="0" applyAlignment="0" applyProtection="0"/>
    <xf numFmtId="0" fontId="14" fillId="29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6" fillId="0" borderId="0">
      <alignment horizontal="center" wrapText="1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171" fontId="1" fillId="0" borderId="0" applyFill="0" applyBorder="0" applyAlignment="0"/>
    <xf numFmtId="0" fontId="18" fillId="30" borderId="1" applyNumberFormat="0" applyAlignment="0" applyProtection="0"/>
    <xf numFmtId="0" fontId="18" fillId="30" borderId="1" applyNumberFormat="0" applyAlignment="0" applyProtection="0"/>
    <xf numFmtId="0" fontId="19" fillId="0" borderId="0" applyFill="0" applyBorder="0" applyProtection="0">
      <alignment horizontal="center"/>
      <protection locked="0"/>
    </xf>
    <xf numFmtId="0" fontId="20" fillId="31" borderId="2" applyNumberFormat="0" applyAlignment="0" applyProtection="0"/>
    <xf numFmtId="0" fontId="20" fillId="31" borderId="2" applyNumberFormat="0" applyAlignment="0" applyProtection="0"/>
    <xf numFmtId="0" fontId="21" fillId="0" borderId="3">
      <alignment horizontal="center"/>
    </xf>
    <xf numFmtId="172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23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80" fontId="1" fillId="0" borderId="0" applyFont="0" applyFill="0" applyBorder="0" applyAlignment="0" applyProtection="0"/>
    <xf numFmtId="171" fontId="24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9" fontId="26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67" fontId="114" fillId="0" borderId="0" applyFont="0" applyFill="0" applyBorder="0" applyAlignment="0" applyProtection="0"/>
    <xf numFmtId="17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81" fontId="27" fillId="32" borderId="0">
      <alignment horizontal="left"/>
    </xf>
    <xf numFmtId="0" fontId="28" fillId="0" borderId="0" applyNumberFormat="0" applyFill="0" applyBorder="0" applyAlignment="0" applyProtection="0"/>
    <xf numFmtId="0" fontId="29" fillId="0" borderId="0" applyNumberFormat="0" applyAlignment="0">
      <alignment horizontal="left"/>
    </xf>
    <xf numFmtId="0" fontId="30" fillId="0" borderId="0" applyNumberFormat="0" applyAlignment="0"/>
    <xf numFmtId="182" fontId="31" fillId="0" borderId="0" applyFill="0" applyBorder="0" applyProtection="0"/>
    <xf numFmtId="183" fontId="22" fillId="0" borderId="0" applyFont="0" applyFill="0" applyBorder="0" applyAlignment="0" applyProtection="0"/>
    <xf numFmtId="184" fontId="32" fillId="0" borderId="0" applyFill="0" applyBorder="0" applyProtection="0"/>
    <xf numFmtId="184" fontId="32" fillId="0" borderId="4" applyFill="0" applyProtection="0"/>
    <xf numFmtId="184" fontId="32" fillId="0" borderId="5" applyFill="0" applyProtection="0"/>
    <xf numFmtId="184" fontId="32" fillId="0" borderId="0" applyFill="0" applyBorder="0" applyProtection="0"/>
    <xf numFmtId="18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8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32" fillId="0" borderId="0" applyFill="0" applyBorder="0" applyProtection="0"/>
    <xf numFmtId="193" fontId="32" fillId="0" borderId="4" applyFill="0" applyProtection="0"/>
    <xf numFmtId="193" fontId="32" fillId="0" borderId="5" applyFill="0" applyProtection="0"/>
    <xf numFmtId="193" fontId="32" fillId="0" borderId="0" applyFill="0" applyBorder="0" applyProtection="0"/>
    <xf numFmtId="194" fontId="34" fillId="0" borderId="0" applyFont="0" applyFill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36" fillId="0" borderId="0" applyNumberFormat="0" applyAlignment="0">
      <alignment horizontal="left"/>
    </xf>
    <xf numFmtId="195" fontId="37" fillId="0" borderId="0" applyFont="0" applyFill="0" applyBorder="0" applyAlignment="0" applyProtection="0"/>
    <xf numFmtId="196" fontId="38" fillId="0" borderId="3" applyFill="0" applyBorder="0">
      <alignment horizontal="center" vertic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4" borderId="0" applyNumberFormat="0" applyBorder="0" applyAlignment="0" applyProtection="0"/>
    <xf numFmtId="0" fontId="40" fillId="4" borderId="0" applyNumberFormat="0" applyBorder="0" applyAlignment="0" applyProtection="0"/>
    <xf numFmtId="38" fontId="41" fillId="36" borderId="0" applyNumberFormat="0" applyBorder="0" applyAlignment="0" applyProtection="0"/>
    <xf numFmtId="0" fontId="42" fillId="0" borderId="6" applyNumberFormat="0" applyAlignment="0" applyProtection="0">
      <alignment horizontal="left" vertical="center"/>
    </xf>
    <xf numFmtId="0" fontId="42" fillId="0" borderId="7">
      <alignment horizontal="left" vertical="center"/>
    </xf>
    <xf numFmtId="14" fontId="5" fillId="37" borderId="8">
      <alignment horizontal="center" vertical="center" wrapText="1"/>
    </xf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10" applyNumberFormat="0" applyFill="0" applyAlignment="0" applyProtection="0"/>
    <xf numFmtId="0" fontId="44" fillId="0" borderId="10" applyNumberFormat="0" applyFill="0" applyAlignment="0" applyProtection="0"/>
    <xf numFmtId="0" fontId="45" fillId="0" borderId="11" applyNumberFormat="0" applyFill="0" applyAlignment="0" applyProtection="0"/>
    <xf numFmtId="0" fontId="45" fillId="0" borderId="11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9" fillId="0" borderId="0" applyFill="0" applyAlignment="0" applyProtection="0">
      <protection locked="0"/>
    </xf>
    <xf numFmtId="0" fontId="19" fillId="0" borderId="12" applyFill="0" applyAlignment="0" applyProtection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97" fontId="47" fillId="0" borderId="0" applyFill="0" applyBorder="0">
      <alignment horizontal="center" vertical="center"/>
    </xf>
    <xf numFmtId="10" fontId="41" fillId="38" borderId="13" applyNumberFormat="0" applyBorder="0" applyAlignment="0" applyProtection="0"/>
    <xf numFmtId="0" fontId="48" fillId="7" borderId="1" applyNumberFormat="0" applyAlignment="0" applyProtection="0"/>
    <xf numFmtId="0" fontId="48" fillId="7" borderId="1" applyNumberFormat="0" applyAlignment="0" applyProtection="0"/>
    <xf numFmtId="198" fontId="49" fillId="39" borderId="0"/>
    <xf numFmtId="199" fontId="50" fillId="0" borderId="14">
      <alignment horizontal="center"/>
    </xf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198" fontId="52" fillId="40" borderId="0"/>
    <xf numFmtId="14" fontId="50" fillId="0" borderId="14">
      <alignment horizontal="center"/>
    </xf>
    <xf numFmtId="200" fontId="50" fillId="0" borderId="14"/>
    <xf numFmtId="201" fontId="53" fillId="0" borderId="0" applyFont="0" applyFill="0" applyBorder="0" applyAlignment="0" applyProtection="0"/>
    <xf numFmtId="202" fontId="53" fillId="0" borderId="0" applyFont="0" applyFill="0" applyBorder="0" applyAlignment="0" applyProtection="0"/>
    <xf numFmtId="203" fontId="53" fillId="0" borderId="0" applyFont="0" applyFill="0" applyBorder="0" applyAlignment="0" applyProtection="0"/>
    <xf numFmtId="204" fontId="53" fillId="0" borderId="0" applyFont="0" applyFill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0" borderId="0"/>
    <xf numFmtId="0" fontId="55" fillId="0" borderId="0"/>
    <xf numFmtId="203" fontId="56" fillId="0" borderId="0"/>
    <xf numFmtId="0" fontId="10" fillId="0" borderId="0"/>
    <xf numFmtId="0" fontId="114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7" fillId="0" borderId="0"/>
    <xf numFmtId="0" fontId="7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14" fillId="0" borderId="0"/>
    <xf numFmtId="0" fontId="11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26" fillId="0" borderId="0"/>
    <xf numFmtId="0" fontId="1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26" fillId="0" borderId="0"/>
    <xf numFmtId="0" fontId="7" fillId="0" borderId="0"/>
    <xf numFmtId="0" fontId="26" fillId="0" borderId="0"/>
    <xf numFmtId="0" fontId="7" fillId="0" borderId="0"/>
    <xf numFmtId="0" fontId="26" fillId="0" borderId="0"/>
    <xf numFmtId="0" fontId="26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7" fillId="0" borderId="0"/>
    <xf numFmtId="0" fontId="24" fillId="0" borderId="0"/>
    <xf numFmtId="0" fontId="25" fillId="0" borderId="0"/>
    <xf numFmtId="0" fontId="1" fillId="0" borderId="0"/>
    <xf numFmtId="0" fontId="5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14" fillId="0" borderId="0"/>
    <xf numFmtId="0" fontId="57" fillId="0" borderId="0"/>
    <xf numFmtId="0" fontId="114" fillId="0" borderId="0"/>
    <xf numFmtId="0" fontId="10" fillId="0" borderId="0"/>
    <xf numFmtId="0" fontId="114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1" fillId="0" borderId="0"/>
    <xf numFmtId="0" fontId="1" fillId="0" borderId="0"/>
    <xf numFmtId="0" fontId="114" fillId="0" borderId="0"/>
    <xf numFmtId="0" fontId="1" fillId="0" borderId="0"/>
    <xf numFmtId="0" fontId="58" fillId="0" borderId="0"/>
    <xf numFmtId="0" fontId="34" fillId="0" borderId="0"/>
    <xf numFmtId="0" fontId="24" fillId="10" borderId="16" applyNumberFormat="0" applyFont="0" applyAlignment="0" applyProtection="0"/>
    <xf numFmtId="0" fontId="24" fillId="10" borderId="16" applyNumberFormat="0" applyFont="0" applyAlignment="0" applyProtection="0"/>
    <xf numFmtId="205" fontId="27" fillId="0" borderId="14"/>
    <xf numFmtId="205" fontId="50" fillId="0" borderId="14"/>
    <xf numFmtId="0" fontId="59" fillId="30" borderId="17" applyNumberFormat="0" applyAlignment="0" applyProtection="0"/>
    <xf numFmtId="0" fontId="59" fillId="30" borderId="17" applyNumberFormat="0" applyAlignment="0" applyProtection="0"/>
    <xf numFmtId="14" fontId="16" fillId="0" borderId="0">
      <alignment horizontal="center" wrapText="1"/>
      <protection locked="0"/>
    </xf>
    <xf numFmtId="206" fontId="19" fillId="0" borderId="0" applyFont="0" applyFill="0" applyBorder="0" applyAlignment="0" applyProtection="0"/>
    <xf numFmtId="207" fontId="22" fillId="0" borderId="0" applyFont="0" applyFill="0" applyBorder="0" applyAlignment="0" applyProtection="0"/>
    <xf numFmtId="208" fontId="23" fillId="0" borderId="0" applyFont="0" applyFill="0" applyBorder="0" applyAlignment="0" applyProtection="0"/>
    <xf numFmtId="20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210" fontId="23" fillId="0" borderId="0" applyFont="0" applyFill="0" applyBorder="0" applyAlignment="0" applyProtection="0"/>
    <xf numFmtId="211" fontId="22" fillId="0" borderId="0" applyFont="0" applyFill="0" applyBorder="0" applyAlignment="0" applyProtection="0"/>
    <xf numFmtId="212" fontId="23" fillId="0" borderId="0" applyFont="0" applyFill="0" applyBorder="0" applyAlignment="0" applyProtection="0"/>
    <xf numFmtId="213" fontId="22" fillId="0" borderId="0" applyFont="0" applyFill="0" applyBorder="0" applyAlignment="0" applyProtection="0"/>
    <xf numFmtId="214" fontId="23" fillId="0" borderId="0" applyFont="0" applyFill="0" applyBorder="0" applyAlignment="0" applyProtection="0"/>
    <xf numFmtId="215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18" applyNumberFormat="0" applyBorder="0"/>
    <xf numFmtId="164" fontId="61" fillId="0" borderId="0"/>
    <xf numFmtId="0" fontId="60" fillId="0" borderId="0" applyNumberFormat="0" applyFont="0" applyFill="0" applyBorder="0" applyAlignment="0" applyProtection="0">
      <alignment horizontal="left"/>
    </xf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4" fontId="60" fillId="0" borderId="0" applyFont="0" applyFill="0" applyBorder="0" applyAlignment="0" applyProtection="0"/>
    <xf numFmtId="0" fontId="62" fillId="0" borderId="8">
      <alignment horizontal="center"/>
    </xf>
    <xf numFmtId="0" fontId="27" fillId="0" borderId="0"/>
    <xf numFmtId="0" fontId="63" fillId="0" borderId="0"/>
    <xf numFmtId="0" fontId="64" fillId="0" borderId="0"/>
    <xf numFmtId="0" fontId="50" fillId="0" borderId="0"/>
    <xf numFmtId="216" fontId="65" fillId="0" borderId="0" applyNumberFormat="0" applyFill="0" applyBorder="0" applyAlignment="0" applyProtection="0">
      <alignment horizontal="left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/>
    <xf numFmtId="40" fontId="69" fillId="0" borderId="0" applyBorder="0">
      <alignment horizontal="right"/>
    </xf>
    <xf numFmtId="217" fontId="70" fillId="0" borderId="0" applyFill="0" applyBorder="0">
      <alignment horizontal="right"/>
    </xf>
    <xf numFmtId="0" fontId="71" fillId="0" borderId="0">
      <alignment horizontal="center" vertical="top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19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8" borderId="0" applyNumberFormat="0" applyBorder="0" applyAlignment="0" applyProtection="0"/>
    <xf numFmtId="0" fontId="75" fillId="7" borderId="1" applyNumberFormat="0" applyAlignment="0" applyProtection="0"/>
    <xf numFmtId="0" fontId="76" fillId="30" borderId="17" applyNumberFormat="0" applyAlignment="0" applyProtection="0"/>
    <xf numFmtId="0" fontId="77" fillId="30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218" fontId="24" fillId="0" borderId="0" applyFont="0" applyFill="0" applyBorder="0" applyAlignment="0" applyProtection="0"/>
    <xf numFmtId="219" fontId="24" fillId="0" borderId="0" applyFont="0" applyFill="0" applyBorder="0" applyAlignment="0" applyProtection="0"/>
    <xf numFmtId="0" fontId="79" fillId="0" borderId="9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1" fillId="0" borderId="0"/>
    <xf numFmtId="0" fontId="35" fillId="0" borderId="19" applyNumberFormat="0" applyFill="0" applyAlignment="0" applyProtection="0"/>
    <xf numFmtId="0" fontId="82" fillId="31" borderId="2" applyNumberFormat="0" applyAlignment="0" applyProtection="0"/>
    <xf numFmtId="0" fontId="83" fillId="0" borderId="0" applyNumberFormat="0" applyFill="0" applyBorder="0" applyAlignment="0" applyProtection="0"/>
    <xf numFmtId="0" fontId="84" fillId="13" borderId="0" applyNumberFormat="0" applyBorder="0" applyAlignment="0" applyProtection="0"/>
    <xf numFmtId="0" fontId="11" fillId="0" borderId="0"/>
    <xf numFmtId="0" fontId="24" fillId="0" borderId="0"/>
    <xf numFmtId="0" fontId="85" fillId="0" borderId="0" applyNumberFormat="0" applyFill="0" applyBorder="0" applyAlignment="0" applyProtection="0">
      <alignment vertical="top"/>
      <protection locked="0"/>
    </xf>
    <xf numFmtId="0" fontId="86" fillId="3" borderId="0" applyNumberFormat="0" applyBorder="0" applyAlignment="0" applyProtection="0"/>
    <xf numFmtId="0" fontId="87" fillId="0" borderId="0" applyNumberFormat="0" applyFill="0" applyBorder="0" applyAlignment="0" applyProtection="0"/>
    <xf numFmtId="0" fontId="24" fillId="10" borderId="16" applyNumberFormat="0" applyFont="0" applyAlignment="0" applyProtection="0"/>
    <xf numFmtId="0" fontId="88" fillId="0" borderId="15" applyNumberFormat="0" applyFill="0" applyAlignment="0" applyProtection="0"/>
    <xf numFmtId="0" fontId="68" fillId="0" borderId="0"/>
    <xf numFmtId="0" fontId="89" fillId="0" borderId="0" applyNumberFormat="0" applyFill="0" applyBorder="0" applyAlignment="0" applyProtection="0"/>
    <xf numFmtId="220" fontId="90" fillId="0" borderId="0" applyFont="0" applyFill="0" applyBorder="0" applyAlignment="0" applyProtection="0"/>
    <xf numFmtId="221" fontId="90" fillId="0" borderId="0" applyFont="0" applyFill="0" applyBorder="0" applyAlignment="0" applyProtection="0"/>
    <xf numFmtId="222" fontId="24" fillId="0" borderId="0" applyFont="0" applyFill="0" applyBorder="0" applyAlignment="0" applyProtection="0"/>
    <xf numFmtId="223" fontId="24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5" fillId="41" borderId="0" applyNumberFormat="0" applyBorder="0" applyAlignment="0" applyProtection="0"/>
    <xf numFmtId="0" fontId="15" fillId="18" borderId="0" applyNumberFormat="0" applyBorder="0" applyAlignment="0" applyProtection="0"/>
    <xf numFmtId="0" fontId="15" fillId="12" borderId="0" applyNumberFormat="0" applyBorder="0" applyAlignment="0" applyProtection="0"/>
    <xf numFmtId="0" fontId="15" fillId="42" borderId="0" applyNumberFormat="0" applyBorder="0" applyAlignment="0" applyProtection="0"/>
    <xf numFmtId="0" fontId="15" fillId="16" borderId="0" applyNumberFormat="0" applyBorder="0" applyAlignment="0" applyProtection="0"/>
    <xf numFmtId="0" fontId="15" fillId="22" borderId="0" applyNumberFormat="0" applyBorder="0" applyAlignment="0" applyProtection="0"/>
    <xf numFmtId="0" fontId="1" fillId="10" borderId="16" applyNumberFormat="0" applyFont="0" applyAlignment="0" applyProtection="0"/>
    <xf numFmtId="0" fontId="93" fillId="43" borderId="1" applyNumberFormat="0" applyAlignment="0" applyProtection="0"/>
    <xf numFmtId="0" fontId="94" fillId="6" borderId="0" applyNumberFormat="0" applyBorder="0" applyAlignment="0" applyProtection="0"/>
    <xf numFmtId="0" fontId="95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20" applyNumberFormat="0" applyFill="0" applyAlignment="0" applyProtection="0"/>
    <xf numFmtId="0" fontId="99" fillId="0" borderId="21" applyNumberFormat="0" applyFill="0" applyAlignment="0" applyProtection="0"/>
    <xf numFmtId="0" fontId="100" fillId="0" borderId="22" applyNumberFormat="0" applyFill="0" applyAlignment="0" applyProtection="0"/>
    <xf numFmtId="0" fontId="100" fillId="0" borderId="0" applyNumberFormat="0" applyFill="0" applyBorder="0" applyAlignment="0" applyProtection="0"/>
    <xf numFmtId="0" fontId="101" fillId="13" borderId="0" applyNumberFormat="0" applyBorder="0" applyAlignment="0" applyProtection="0"/>
    <xf numFmtId="0" fontId="102" fillId="0" borderId="23" applyNumberFormat="0" applyFill="0" applyAlignment="0" applyProtection="0"/>
    <xf numFmtId="0" fontId="103" fillId="43" borderId="17" applyNumberFormat="0" applyAlignment="0" applyProtection="0"/>
    <xf numFmtId="0" fontId="104" fillId="13" borderId="1" applyNumberFormat="0" applyAlignment="0" applyProtection="0"/>
    <xf numFmtId="0" fontId="105" fillId="5" borderId="0" applyNumberFormat="0" applyBorder="0" applyAlignment="0" applyProtection="0"/>
    <xf numFmtId="0" fontId="106" fillId="31" borderId="2" applyNumberFormat="0" applyAlignment="0" applyProtection="0"/>
    <xf numFmtId="0" fontId="95" fillId="0" borderId="24" applyNumberFormat="0" applyFill="0" applyAlignment="0" applyProtection="0"/>
  </cellStyleXfs>
  <cellXfs count="279">
    <xf numFmtId="0" fontId="0" fillId="0" borderId="0" xfId="0"/>
    <xf numFmtId="0" fontId="3" fillId="0" borderId="0" xfId="0" applyFont="1" applyAlignment="1">
      <alignment vertical="center"/>
    </xf>
    <xf numFmtId="169" fontId="109" fillId="44" borderId="25" xfId="231" applyNumberFormat="1" applyFont="1" applyFill="1" applyBorder="1" applyAlignment="1">
      <alignment wrapText="1"/>
    </xf>
    <xf numFmtId="0" fontId="3" fillId="0" borderId="0" xfId="0" applyFont="1" applyAlignment="1" applyProtection="1">
      <alignment vertical="center"/>
      <protection locked="0"/>
    </xf>
    <xf numFmtId="0" fontId="3" fillId="45" borderId="26" xfId="380" applyFont="1" applyFill="1" applyBorder="1" applyAlignment="1">
      <alignment vertical="center" wrapText="1"/>
    </xf>
    <xf numFmtId="0" fontId="3" fillId="45" borderId="27" xfId="380" applyFont="1" applyFill="1" applyBorder="1" applyAlignment="1">
      <alignment vertical="center" wrapText="1"/>
    </xf>
    <xf numFmtId="2" fontId="3" fillId="45" borderId="26" xfId="380" applyNumberFormat="1" applyFont="1" applyFill="1" applyBorder="1" applyAlignment="1">
      <alignment vertical="center" wrapText="1"/>
    </xf>
    <xf numFmtId="0" fontId="3" fillId="45" borderId="26" xfId="380" applyFont="1" applyFill="1" applyBorder="1" applyAlignment="1">
      <alignment wrapText="1"/>
    </xf>
    <xf numFmtId="0" fontId="3" fillId="45" borderId="26" xfId="380" applyFont="1" applyFill="1" applyBorder="1" applyAlignment="1">
      <alignment horizontal="left" wrapText="1"/>
    </xf>
    <xf numFmtId="0" fontId="3" fillId="0" borderId="28" xfId="380" applyFont="1" applyBorder="1" applyAlignment="1">
      <alignment wrapText="1"/>
    </xf>
    <xf numFmtId="49" fontId="110" fillId="48" borderId="29" xfId="380" applyNumberFormat="1" applyFont="1" applyFill="1" applyBorder="1" applyAlignment="1">
      <alignment horizontal="center" vertical="center"/>
    </xf>
    <xf numFmtId="169" fontId="107" fillId="46" borderId="30" xfId="231" applyNumberFormat="1" applyFont="1" applyFill="1" applyBorder="1" applyAlignment="1">
      <alignment vertical="center" wrapText="1"/>
    </xf>
    <xf numFmtId="169" fontId="107" fillId="36" borderId="31" xfId="231" applyNumberFormat="1" applyFont="1" applyFill="1" applyBorder="1" applyAlignment="1">
      <alignment horizontal="center"/>
    </xf>
    <xf numFmtId="169" fontId="107" fillId="36" borderId="25" xfId="231" applyNumberFormat="1" applyFont="1" applyFill="1" applyBorder="1" applyAlignment="1">
      <alignment horizontal="center"/>
    </xf>
    <xf numFmtId="49" fontId="108" fillId="0" borderId="32" xfId="380" applyNumberFormat="1" applyFont="1" applyBorder="1" applyAlignment="1">
      <alignment horizontal="right" vertical="center"/>
    </xf>
    <xf numFmtId="49" fontId="108" fillId="0" borderId="33" xfId="380" applyNumberFormat="1" applyFont="1" applyBorder="1" applyAlignment="1">
      <alignment horizontal="right" vertical="center"/>
    </xf>
    <xf numFmtId="49" fontId="108" fillId="0" borderId="34" xfId="380" applyNumberFormat="1" applyFont="1" applyBorder="1" applyAlignment="1">
      <alignment horizontal="right" vertical="center"/>
    </xf>
    <xf numFmtId="49" fontId="110" fillId="48" borderId="35" xfId="380" applyNumberFormat="1" applyFont="1" applyFill="1" applyBorder="1" applyAlignment="1">
      <alignment horizontal="center" vertical="center"/>
    </xf>
    <xf numFmtId="169" fontId="107" fillId="46" borderId="36" xfId="231" applyNumberFormat="1" applyFont="1" applyFill="1" applyBorder="1" applyAlignment="1">
      <alignment vertical="center" wrapText="1"/>
    </xf>
    <xf numFmtId="169" fontId="107" fillId="44" borderId="37" xfId="231" applyNumberFormat="1" applyFont="1" applyFill="1" applyBorder="1"/>
    <xf numFmtId="169" fontId="107" fillId="0" borderId="38" xfId="231" applyNumberFormat="1" applyFont="1" applyBorder="1" applyAlignment="1">
      <alignment vertical="center" wrapText="1"/>
    </xf>
    <xf numFmtId="169" fontId="107" fillId="46" borderId="37" xfId="231" applyNumberFormat="1" applyFont="1" applyFill="1" applyBorder="1" applyAlignment="1">
      <alignment wrapText="1"/>
    </xf>
    <xf numFmtId="169" fontId="107" fillId="46" borderId="39" xfId="231" applyNumberFormat="1" applyFont="1" applyFill="1" applyBorder="1" applyAlignment="1">
      <alignment wrapText="1"/>
    </xf>
    <xf numFmtId="169" fontId="107" fillId="46" borderId="38" xfId="231" applyNumberFormat="1" applyFont="1" applyFill="1" applyBorder="1" applyAlignment="1">
      <alignment wrapText="1"/>
    </xf>
    <xf numFmtId="169" fontId="107" fillId="0" borderId="37" xfId="231" applyNumberFormat="1" applyFont="1" applyBorder="1" applyAlignment="1" applyProtection="1">
      <alignment vertical="center" wrapText="1"/>
      <protection locked="0"/>
    </xf>
    <xf numFmtId="169" fontId="107" fillId="45" borderId="38" xfId="388" applyNumberFormat="1" applyFont="1" applyFill="1" applyBorder="1"/>
    <xf numFmtId="169" fontId="107" fillId="36" borderId="37" xfId="231" applyNumberFormat="1" applyFont="1" applyFill="1" applyBorder="1" applyAlignment="1">
      <alignment wrapText="1"/>
    </xf>
    <xf numFmtId="169" fontId="107" fillId="45" borderId="40" xfId="388" applyNumberFormat="1" applyFont="1" applyFill="1" applyBorder="1"/>
    <xf numFmtId="169" fontId="107" fillId="0" borderId="38" xfId="231" applyNumberFormat="1" applyFont="1" applyBorder="1" applyAlignment="1" applyProtection="1">
      <alignment vertical="center" wrapText="1"/>
      <protection locked="0"/>
    </xf>
    <xf numFmtId="169" fontId="107" fillId="46" borderId="41" xfId="231" applyNumberFormat="1" applyFont="1" applyFill="1" applyBorder="1" applyAlignment="1">
      <alignment vertical="center" wrapText="1"/>
    </xf>
    <xf numFmtId="169" fontId="107" fillId="45" borderId="39" xfId="388" applyNumberFormat="1" applyFont="1" applyFill="1" applyBorder="1"/>
    <xf numFmtId="169" fontId="107" fillId="46" borderId="37" xfId="231" applyNumberFormat="1" applyFont="1" applyFill="1" applyBorder="1" applyAlignment="1">
      <alignment vertical="center" wrapText="1"/>
    </xf>
    <xf numFmtId="169" fontId="107" fillId="0" borderId="39" xfId="231" applyNumberFormat="1" applyFont="1" applyBorder="1" applyAlignment="1">
      <alignment vertical="center" wrapText="1"/>
    </xf>
    <xf numFmtId="169" fontId="107" fillId="36" borderId="37" xfId="231" applyNumberFormat="1" applyFont="1" applyFill="1" applyBorder="1" applyAlignment="1">
      <alignment horizontal="center"/>
    </xf>
    <xf numFmtId="2" fontId="3" fillId="0" borderId="26" xfId="319" applyNumberFormat="1" applyFont="1" applyBorder="1" applyAlignment="1">
      <alignment vertical="center" wrapText="1"/>
    </xf>
    <xf numFmtId="2" fontId="3" fillId="0" borderId="28" xfId="319" applyNumberFormat="1" applyFont="1" applyBorder="1" applyAlignment="1">
      <alignment vertical="center" wrapText="1"/>
    </xf>
    <xf numFmtId="2" fontId="3" fillId="45" borderId="28" xfId="380" applyNumberFormat="1" applyFont="1" applyFill="1" applyBorder="1" applyAlignment="1">
      <alignment vertical="center" wrapText="1"/>
    </xf>
    <xf numFmtId="0" fontId="3" fillId="45" borderId="28" xfId="380" applyFont="1" applyFill="1" applyBorder="1" applyAlignment="1">
      <alignment vertical="center" wrapText="1"/>
    </xf>
    <xf numFmtId="169" fontId="109" fillId="44" borderId="36" xfId="231" applyNumberFormat="1" applyFont="1" applyFill="1" applyBorder="1" applyAlignment="1">
      <alignment wrapText="1"/>
    </xf>
    <xf numFmtId="0" fontId="3" fillId="45" borderId="28" xfId="380" applyFont="1" applyFill="1" applyBorder="1" applyAlignment="1">
      <alignment wrapText="1"/>
    </xf>
    <xf numFmtId="0" fontId="3" fillId="0" borderId="27" xfId="380" applyFont="1" applyBorder="1" applyAlignment="1">
      <alignment wrapText="1"/>
    </xf>
    <xf numFmtId="169" fontId="109" fillId="47" borderId="39" xfId="231" applyNumberFormat="1" applyFont="1" applyFill="1" applyBorder="1" applyAlignment="1" applyProtection="1">
      <alignment vertical="center" wrapText="1"/>
      <protection locked="0"/>
    </xf>
    <xf numFmtId="169" fontId="109" fillId="47" borderId="31" xfId="231" applyNumberFormat="1" applyFont="1" applyFill="1" applyBorder="1" applyAlignment="1" applyProtection="1">
      <alignment vertical="center" wrapText="1"/>
      <protection locked="0"/>
    </xf>
    <xf numFmtId="169" fontId="109" fillId="47" borderId="38" xfId="231" applyNumberFormat="1" applyFont="1" applyFill="1" applyBorder="1" applyAlignment="1" applyProtection="1">
      <alignment vertical="center" wrapText="1"/>
      <protection locked="0"/>
    </xf>
    <xf numFmtId="169" fontId="109" fillId="47" borderId="42" xfId="231" applyNumberFormat="1" applyFont="1" applyFill="1" applyBorder="1" applyAlignment="1" applyProtection="1">
      <alignment vertical="center" wrapText="1"/>
      <protection locked="0"/>
    </xf>
    <xf numFmtId="169" fontId="109" fillId="47" borderId="41" xfId="231" applyNumberFormat="1" applyFont="1" applyFill="1" applyBorder="1" applyAlignment="1" applyProtection="1">
      <alignment vertical="center" wrapText="1"/>
      <protection locked="0"/>
    </xf>
    <xf numFmtId="169" fontId="109" fillId="47" borderId="43" xfId="231" applyNumberFormat="1" applyFont="1" applyFill="1" applyBorder="1" applyAlignment="1" applyProtection="1">
      <alignment vertical="center" wrapText="1"/>
      <protection locked="0"/>
    </xf>
    <xf numFmtId="169" fontId="107" fillId="46" borderId="43" xfId="231" applyNumberFormat="1" applyFont="1" applyFill="1" applyBorder="1" applyAlignment="1">
      <alignment vertical="center" wrapText="1"/>
    </xf>
    <xf numFmtId="169" fontId="109" fillId="47" borderId="44" xfId="231" applyNumberFormat="1" applyFont="1" applyFill="1" applyBorder="1" applyAlignment="1" applyProtection="1">
      <alignment vertical="center" wrapText="1"/>
      <protection locked="0"/>
    </xf>
    <xf numFmtId="169" fontId="107" fillId="46" borderId="35" xfId="231" applyNumberFormat="1" applyFont="1" applyFill="1" applyBorder="1" applyAlignment="1">
      <alignment vertical="center" wrapText="1"/>
    </xf>
    <xf numFmtId="169" fontId="107" fillId="36" borderId="29" xfId="231" applyNumberFormat="1" applyFont="1" applyFill="1" applyBorder="1" applyAlignment="1">
      <alignment horizontal="center"/>
    </xf>
    <xf numFmtId="169" fontId="107" fillId="45" borderId="3" xfId="388" applyNumberFormat="1" applyFont="1" applyFill="1" applyBorder="1" applyAlignment="1">
      <alignment horizontal="center"/>
    </xf>
    <xf numFmtId="169" fontId="107" fillId="45" borderId="13" xfId="388" applyNumberFormat="1" applyFont="1" applyFill="1" applyBorder="1" applyAlignment="1">
      <alignment horizontal="center"/>
    </xf>
    <xf numFmtId="169" fontId="107" fillId="45" borderId="45" xfId="388" applyNumberFormat="1" applyFont="1" applyFill="1" applyBorder="1" applyAlignment="1">
      <alignment horizontal="center"/>
    </xf>
    <xf numFmtId="169" fontId="107" fillId="45" borderId="3" xfId="388" applyNumberFormat="1" applyFont="1" applyFill="1" applyBorder="1"/>
    <xf numFmtId="169" fontId="107" fillId="45" borderId="13" xfId="388" applyNumberFormat="1" applyFont="1" applyFill="1" applyBorder="1"/>
    <xf numFmtId="169" fontId="107" fillId="45" borderId="45" xfId="388" applyNumberFormat="1" applyFont="1" applyFill="1" applyBorder="1"/>
    <xf numFmtId="169" fontId="107" fillId="0" borderId="45" xfId="231" applyNumberFormat="1" applyFont="1" applyBorder="1" applyAlignment="1" applyProtection="1">
      <alignment vertical="center"/>
      <protection locked="0"/>
    </xf>
    <xf numFmtId="169" fontId="107" fillId="0" borderId="13" xfId="231" applyNumberFormat="1" applyFont="1" applyBorder="1" applyAlignment="1" applyProtection="1">
      <alignment vertical="center"/>
      <protection locked="0"/>
    </xf>
    <xf numFmtId="169" fontId="107" fillId="0" borderId="3" xfId="231" applyNumberFormat="1" applyFont="1" applyBorder="1" applyAlignment="1">
      <alignment vertical="center"/>
    </xf>
    <xf numFmtId="169" fontId="107" fillId="46" borderId="31" xfId="231" applyNumberFormat="1" applyFont="1" applyFill="1" applyBorder="1"/>
    <xf numFmtId="169" fontId="107" fillId="44" borderId="31" xfId="231" applyNumberFormat="1" applyFont="1" applyFill="1" applyBorder="1"/>
    <xf numFmtId="169" fontId="107" fillId="46" borderId="45" xfId="231" applyNumberFormat="1" applyFont="1" applyFill="1" applyBorder="1"/>
    <xf numFmtId="169" fontId="107" fillId="46" borderId="3" xfId="231" applyNumberFormat="1" applyFont="1" applyFill="1" applyBorder="1"/>
    <xf numFmtId="169" fontId="107" fillId="0" borderId="31" xfId="231" applyNumberFormat="1" applyFont="1" applyBorder="1" applyAlignment="1" applyProtection="1">
      <alignment vertical="center"/>
      <protection locked="0"/>
    </xf>
    <xf numFmtId="169" fontId="107" fillId="36" borderId="31" xfId="231" applyNumberFormat="1" applyFont="1" applyFill="1" applyBorder="1"/>
    <xf numFmtId="169" fontId="107" fillId="0" borderId="3" xfId="231" applyNumberFormat="1" applyFont="1" applyBorder="1" applyAlignment="1" applyProtection="1">
      <alignment vertical="center"/>
      <protection locked="0"/>
    </xf>
    <xf numFmtId="169" fontId="107" fillId="46" borderId="30" xfId="231" applyNumberFormat="1" applyFont="1" applyFill="1" applyBorder="1" applyAlignment="1">
      <alignment vertical="center"/>
    </xf>
    <xf numFmtId="169" fontId="107" fillId="46" borderId="31" xfId="231" applyNumberFormat="1" applyFont="1" applyFill="1" applyBorder="1" applyAlignment="1">
      <alignment vertical="center"/>
    </xf>
    <xf numFmtId="169" fontId="107" fillId="0" borderId="45" xfId="231" applyNumberFormat="1" applyFont="1" applyBorder="1" applyAlignment="1">
      <alignment vertical="center"/>
    </xf>
    <xf numFmtId="169" fontId="107" fillId="44" borderId="31" xfId="231" applyNumberFormat="1" applyFont="1" applyFill="1" applyBorder="1" applyAlignment="1">
      <alignment horizontal="center"/>
    </xf>
    <xf numFmtId="169" fontId="107" fillId="0" borderId="45" xfId="231" applyNumberFormat="1" applyFont="1" applyBorder="1" applyAlignment="1" applyProtection="1">
      <alignment horizontal="center" vertical="center"/>
      <protection locked="0"/>
    </xf>
    <xf numFmtId="169" fontId="107" fillId="0" borderId="13" xfId="231" applyNumberFormat="1" applyFont="1" applyBorder="1" applyAlignment="1" applyProtection="1">
      <alignment horizontal="center" vertical="center"/>
      <protection locked="0"/>
    </xf>
    <xf numFmtId="169" fontId="107" fillId="0" borderId="3" xfId="231" applyNumberFormat="1" applyFont="1" applyBorder="1" applyAlignment="1">
      <alignment horizontal="center" vertical="center"/>
    </xf>
    <xf numFmtId="169" fontId="107" fillId="46" borderId="31" xfId="231" applyNumberFormat="1" applyFont="1" applyFill="1" applyBorder="1" applyAlignment="1">
      <alignment horizontal="center"/>
    </xf>
    <xf numFmtId="169" fontId="107" fillId="46" borderId="45" xfId="231" applyNumberFormat="1" applyFont="1" applyFill="1" applyBorder="1" applyAlignment="1">
      <alignment horizontal="center"/>
    </xf>
    <xf numFmtId="169" fontId="107" fillId="46" borderId="3" xfId="231" applyNumberFormat="1" applyFont="1" applyFill="1" applyBorder="1" applyAlignment="1">
      <alignment horizontal="center"/>
    </xf>
    <xf numFmtId="169" fontId="107" fillId="0" borderId="31" xfId="231" applyNumberFormat="1" applyFont="1" applyBorder="1" applyAlignment="1" applyProtection="1">
      <alignment horizontal="center" vertical="center"/>
      <protection locked="0"/>
    </xf>
    <xf numFmtId="169" fontId="107" fillId="0" borderId="3" xfId="231" applyNumberFormat="1" applyFont="1" applyBorder="1" applyAlignment="1" applyProtection="1">
      <alignment horizontal="center" vertical="center"/>
      <protection locked="0"/>
    </xf>
    <xf numFmtId="169" fontId="107" fillId="46" borderId="30" xfId="231" applyNumberFormat="1" applyFont="1" applyFill="1" applyBorder="1" applyAlignment="1">
      <alignment horizontal="center" vertical="center"/>
    </xf>
    <xf numFmtId="169" fontId="107" fillId="46" borderId="31" xfId="231" applyNumberFormat="1" applyFont="1" applyFill="1" applyBorder="1" applyAlignment="1">
      <alignment horizontal="center" vertical="center"/>
    </xf>
    <xf numFmtId="169" fontId="107" fillId="0" borderId="45" xfId="231" applyNumberFormat="1" applyFont="1" applyBorder="1" applyAlignment="1">
      <alignment horizontal="center" vertical="center"/>
    </xf>
    <xf numFmtId="2" fontId="3" fillId="0" borderId="27" xfId="319" applyNumberFormat="1" applyFont="1" applyBorder="1" applyAlignment="1">
      <alignment vertical="center" wrapText="1"/>
    </xf>
    <xf numFmtId="169" fontId="107" fillId="44" borderId="29" xfId="231" applyNumberFormat="1" applyFont="1" applyFill="1" applyBorder="1"/>
    <xf numFmtId="169" fontId="107" fillId="44" borderId="25" xfId="231" applyNumberFormat="1" applyFont="1" applyFill="1" applyBorder="1"/>
    <xf numFmtId="169" fontId="107" fillId="0" borderId="32" xfId="231" applyNumberFormat="1" applyFont="1" applyBorder="1" applyAlignment="1" applyProtection="1">
      <alignment vertical="center" wrapText="1"/>
      <protection locked="0"/>
    </xf>
    <xf numFmtId="169" fontId="107" fillId="0" borderId="45" xfId="231" applyNumberFormat="1" applyFont="1" applyBorder="1" applyAlignment="1" applyProtection="1">
      <alignment vertical="center" wrapText="1"/>
      <protection locked="0"/>
    </xf>
    <xf numFmtId="169" fontId="107" fillId="0" borderId="26" xfId="231" applyNumberFormat="1" applyFont="1" applyBorder="1" applyAlignment="1" applyProtection="1">
      <alignment vertical="center" wrapText="1"/>
      <protection locked="0"/>
    </xf>
    <xf numFmtId="169" fontId="107" fillId="0" borderId="33" xfId="231" applyNumberFormat="1" applyFont="1" applyBorder="1" applyAlignment="1" applyProtection="1">
      <alignment vertical="center" wrapText="1"/>
      <protection locked="0"/>
    </xf>
    <xf numFmtId="169" fontId="107" fillId="0" borderId="13" xfId="231" applyNumberFormat="1" applyFont="1" applyBorder="1" applyAlignment="1" applyProtection="1">
      <alignment vertical="center" wrapText="1"/>
      <protection locked="0"/>
    </xf>
    <xf numFmtId="169" fontId="107" fillId="0" borderId="27" xfId="231" applyNumberFormat="1" applyFont="1" applyBorder="1" applyAlignment="1" applyProtection="1">
      <alignment vertical="center" wrapText="1"/>
      <protection locked="0"/>
    </xf>
    <xf numFmtId="169" fontId="107" fillId="0" borderId="34" xfId="231" applyNumberFormat="1" applyFont="1" applyBorder="1" applyAlignment="1">
      <alignment vertical="center" wrapText="1"/>
    </xf>
    <xf numFmtId="169" fontId="107" fillId="0" borderId="3" xfId="231" applyNumberFormat="1" applyFont="1" applyBorder="1" applyAlignment="1">
      <alignment vertical="center" wrapText="1"/>
    </xf>
    <xf numFmtId="169" fontId="107" fillId="0" borderId="28" xfId="231" applyNumberFormat="1" applyFont="1" applyBorder="1" applyAlignment="1">
      <alignment vertical="center" wrapText="1"/>
    </xf>
    <xf numFmtId="169" fontId="107" fillId="46" borderId="29" xfId="231" applyNumberFormat="1" applyFont="1" applyFill="1" applyBorder="1" applyAlignment="1">
      <alignment wrapText="1"/>
    </xf>
    <xf numFmtId="169" fontId="107" fillId="46" borderId="31" xfId="231" applyNumberFormat="1" applyFont="1" applyFill="1" applyBorder="1" applyAlignment="1">
      <alignment wrapText="1"/>
    </xf>
    <xf numFmtId="169" fontId="107" fillId="46" borderId="25" xfId="231" applyNumberFormat="1" applyFont="1" applyFill="1" applyBorder="1" applyAlignment="1">
      <alignment wrapText="1"/>
    </xf>
    <xf numFmtId="169" fontId="107" fillId="46" borderId="32" xfId="231" applyNumberFormat="1" applyFont="1" applyFill="1" applyBorder="1" applyAlignment="1">
      <alignment wrapText="1"/>
    </xf>
    <xf numFmtId="169" fontId="107" fillId="46" borderId="45" xfId="231" applyNumberFormat="1" applyFont="1" applyFill="1" applyBorder="1" applyAlignment="1">
      <alignment wrapText="1"/>
    </xf>
    <xf numFmtId="169" fontId="107" fillId="46" borderId="26" xfId="231" applyNumberFormat="1" applyFont="1" applyFill="1" applyBorder="1" applyAlignment="1">
      <alignment wrapText="1"/>
    </xf>
    <xf numFmtId="169" fontId="107" fillId="46" borderId="34" xfId="231" applyNumberFormat="1" applyFont="1" applyFill="1" applyBorder="1" applyAlignment="1">
      <alignment wrapText="1"/>
    </xf>
    <xf numFmtId="169" fontId="107" fillId="46" borderId="3" xfId="231" applyNumberFormat="1" applyFont="1" applyFill="1" applyBorder="1" applyAlignment="1">
      <alignment wrapText="1"/>
    </xf>
    <xf numFmtId="169" fontId="107" fillId="46" borderId="28" xfId="231" applyNumberFormat="1" applyFont="1" applyFill="1" applyBorder="1" applyAlignment="1">
      <alignment wrapText="1"/>
    </xf>
    <xf numFmtId="169" fontId="107" fillId="0" borderId="29" xfId="231" applyNumberFormat="1" applyFont="1" applyBorder="1" applyAlignment="1" applyProtection="1">
      <alignment vertical="center" wrapText="1"/>
      <protection locked="0"/>
    </xf>
    <xf numFmtId="169" fontId="107" fillId="0" borderId="31" xfId="231" applyNumberFormat="1" applyFont="1" applyBorder="1" applyAlignment="1" applyProtection="1">
      <alignment vertical="center" wrapText="1"/>
      <protection locked="0"/>
    </xf>
    <xf numFmtId="169" fontId="107" fillId="0" borderId="25" xfId="231" applyNumberFormat="1" applyFont="1" applyBorder="1" applyAlignment="1" applyProtection="1">
      <alignment vertical="center" wrapText="1"/>
      <protection locked="0"/>
    </xf>
    <xf numFmtId="169" fontId="107" fillId="36" borderId="29" xfId="231" applyNumberFormat="1" applyFont="1" applyFill="1" applyBorder="1" applyAlignment="1">
      <alignment wrapText="1"/>
    </xf>
    <xf numFmtId="169" fontId="107" fillId="36" borderId="31" xfId="231" applyNumberFormat="1" applyFont="1" applyFill="1" applyBorder="1" applyAlignment="1">
      <alignment wrapText="1"/>
    </xf>
    <xf numFmtId="169" fontId="107" fillId="36" borderId="25" xfId="231" applyNumberFormat="1" applyFont="1" applyFill="1" applyBorder="1" applyAlignment="1">
      <alignment wrapText="1"/>
    </xf>
    <xf numFmtId="169" fontId="107" fillId="46" borderId="29" xfId="231" applyNumberFormat="1" applyFont="1" applyFill="1" applyBorder="1" applyAlignment="1">
      <alignment vertical="center" wrapText="1"/>
    </xf>
    <xf numFmtId="169" fontId="107" fillId="46" borderId="31" xfId="231" applyNumberFormat="1" applyFont="1" applyFill="1" applyBorder="1" applyAlignment="1">
      <alignment vertical="center" wrapText="1"/>
    </xf>
    <xf numFmtId="169" fontId="107" fillId="46" borderId="25" xfId="231" applyNumberFormat="1" applyFont="1" applyFill="1" applyBorder="1" applyAlignment="1">
      <alignment vertical="center" wrapText="1"/>
    </xf>
    <xf numFmtId="169" fontId="107" fillId="0" borderId="3" xfId="231" applyNumberFormat="1" applyFont="1" applyBorder="1" applyAlignment="1" applyProtection="1">
      <alignment vertical="center" wrapText="1"/>
      <protection locked="0"/>
    </xf>
    <xf numFmtId="169" fontId="107" fillId="0" borderId="28" xfId="231" applyNumberFormat="1" applyFont="1" applyBorder="1" applyAlignment="1" applyProtection="1">
      <alignment vertical="center" wrapText="1"/>
      <protection locked="0"/>
    </xf>
    <xf numFmtId="169" fontId="107" fillId="0" borderId="32" xfId="231" applyNumberFormat="1" applyFont="1" applyBorder="1" applyAlignment="1">
      <alignment vertical="center" wrapText="1"/>
    </xf>
    <xf numFmtId="169" fontId="107" fillId="0" borderId="45" xfId="231" applyNumberFormat="1" applyFont="1" applyBorder="1" applyAlignment="1">
      <alignment vertical="center" wrapText="1"/>
    </xf>
    <xf numFmtId="169" fontId="107" fillId="0" borderId="26" xfId="231" applyNumberFormat="1" applyFont="1" applyBorder="1" applyAlignment="1">
      <alignment vertical="center" wrapText="1"/>
    </xf>
    <xf numFmtId="169" fontId="107" fillId="0" borderId="34" xfId="231" applyNumberFormat="1" applyFont="1" applyBorder="1" applyAlignment="1" applyProtection="1">
      <alignment vertical="center" wrapText="1"/>
      <protection locked="0"/>
    </xf>
    <xf numFmtId="169" fontId="107" fillId="0" borderId="39" xfId="231" applyNumberFormat="1" applyFont="1" applyBorder="1" applyAlignment="1" applyProtection="1">
      <alignment vertical="center" wrapText="1"/>
      <protection locked="0"/>
    </xf>
    <xf numFmtId="169" fontId="107" fillId="0" borderId="40" xfId="231" applyNumberFormat="1" applyFont="1" applyBorder="1" applyAlignment="1" applyProtection="1">
      <alignment vertical="center" wrapText="1"/>
      <protection locked="0"/>
    </xf>
    <xf numFmtId="169" fontId="109" fillId="47" borderId="40" xfId="231" applyNumberFormat="1" applyFont="1" applyFill="1" applyBorder="1" applyAlignment="1" applyProtection="1">
      <alignment vertical="center" wrapText="1"/>
      <protection locked="0"/>
    </xf>
    <xf numFmtId="169" fontId="107" fillId="45" borderId="33" xfId="388" applyNumberFormat="1" applyFont="1" applyFill="1" applyBorder="1"/>
    <xf numFmtId="169" fontId="107" fillId="45" borderId="27" xfId="388" applyNumberFormat="1" applyFont="1" applyFill="1" applyBorder="1"/>
    <xf numFmtId="169" fontId="107" fillId="45" borderId="32" xfId="388" applyNumberFormat="1" applyFont="1" applyFill="1" applyBorder="1"/>
    <xf numFmtId="169" fontId="107" fillId="45" borderId="26" xfId="388" applyNumberFormat="1" applyFont="1" applyFill="1" applyBorder="1"/>
    <xf numFmtId="169" fontId="107" fillId="45" borderId="34" xfId="388" applyNumberFormat="1" applyFont="1" applyFill="1" applyBorder="1"/>
    <xf numFmtId="169" fontId="107" fillId="45" borderId="28" xfId="388" applyNumberFormat="1" applyFont="1" applyFill="1" applyBorder="1"/>
    <xf numFmtId="0" fontId="3" fillId="0" borderId="0" xfId="319" applyFont="1"/>
    <xf numFmtId="0" fontId="109" fillId="0" borderId="0" xfId="319" applyFont="1" applyAlignment="1">
      <alignment vertical="center"/>
    </xf>
    <xf numFmtId="0" fontId="111" fillId="0" borderId="0" xfId="319" applyFont="1" applyAlignment="1">
      <alignment horizontal="left"/>
    </xf>
    <xf numFmtId="0" fontId="3" fillId="0" borderId="46" xfId="319" applyFont="1" applyBorder="1" applyAlignment="1">
      <alignment horizontal="center" vertical="center" wrapText="1"/>
    </xf>
    <xf numFmtId="0" fontId="3" fillId="0" borderId="47" xfId="319" applyFont="1" applyBorder="1" applyAlignment="1">
      <alignment horizontal="center" vertical="top" wrapText="1"/>
    </xf>
    <xf numFmtId="0" fontId="3" fillId="0" borderId="48" xfId="319" applyFont="1" applyBorder="1" applyAlignment="1">
      <alignment vertical="top"/>
    </xf>
    <xf numFmtId="0" fontId="3" fillId="0" borderId="48" xfId="319" applyFont="1" applyBorder="1" applyAlignment="1">
      <alignment horizontal="center" vertical="top" wrapText="1"/>
    </xf>
    <xf numFmtId="0" fontId="3" fillId="0" borderId="49" xfId="319" applyFont="1" applyBorder="1" applyAlignment="1">
      <alignment horizontal="center" vertical="top" wrapText="1"/>
    </xf>
    <xf numFmtId="0" fontId="3" fillId="0" borderId="0" xfId="319" applyFont="1" applyAlignment="1">
      <alignment vertical="top"/>
    </xf>
    <xf numFmtId="0" fontId="4" fillId="0" borderId="0" xfId="319" applyFont="1" applyAlignment="1">
      <alignment horizontal="center" vertical="top"/>
    </xf>
    <xf numFmtId="0" fontId="3" fillId="0" borderId="0" xfId="319" applyFont="1" applyAlignment="1">
      <alignment horizontal="center" vertical="top" wrapText="1"/>
    </xf>
    <xf numFmtId="0" fontId="3" fillId="0" borderId="0" xfId="319" applyFont="1" applyAlignment="1">
      <alignment vertical="center"/>
    </xf>
    <xf numFmtId="0" fontId="4" fillId="0" borderId="50" xfId="386" applyFont="1" applyBorder="1" applyAlignment="1">
      <alignment horizontal="center" vertical="center"/>
    </xf>
    <xf numFmtId="0" fontId="4" fillId="0" borderId="51" xfId="319" applyFont="1" applyBorder="1" applyAlignment="1">
      <alignment horizontal="center" vertical="center"/>
    </xf>
    <xf numFmtId="0" fontId="4" fillId="0" borderId="52" xfId="386" applyFont="1" applyBorder="1" applyAlignment="1">
      <alignment horizontal="left" vertical="center"/>
    </xf>
    <xf numFmtId="169" fontId="4" fillId="36" borderId="52" xfId="145" applyNumberFormat="1" applyFont="1" applyFill="1" applyBorder="1" applyAlignment="1">
      <alignment horizontal="right" vertical="center"/>
    </xf>
    <xf numFmtId="0" fontId="4" fillId="0" borderId="0" xfId="319" applyFont="1" applyAlignment="1">
      <alignment vertical="center"/>
    </xf>
    <xf numFmtId="0" fontId="4" fillId="0" borderId="53" xfId="386" applyFont="1" applyBorder="1" applyAlignment="1">
      <alignment horizontal="center" vertical="center"/>
    </xf>
    <xf numFmtId="0" fontId="4" fillId="0" borderId="54" xfId="319" applyFont="1" applyBorder="1" applyAlignment="1">
      <alignment horizontal="center" vertical="center"/>
    </xf>
    <xf numFmtId="0" fontId="4" fillId="0" borderId="55" xfId="386" applyFont="1" applyBorder="1" applyAlignment="1">
      <alignment horizontal="left" vertical="center"/>
    </xf>
    <xf numFmtId="169" fontId="4" fillId="36" borderId="55" xfId="145" applyNumberFormat="1" applyFont="1" applyFill="1" applyBorder="1" applyAlignment="1">
      <alignment horizontal="right" vertical="center"/>
    </xf>
    <xf numFmtId="169" fontId="4" fillId="36" borderId="56" xfId="145" applyNumberFormat="1" applyFont="1" applyFill="1" applyBorder="1" applyAlignment="1">
      <alignment horizontal="right" vertical="center"/>
    </xf>
    <xf numFmtId="0" fontId="4" fillId="0" borderId="55" xfId="386" applyFont="1" applyBorder="1" applyAlignment="1">
      <alignment horizontal="left" vertical="center" wrapText="1"/>
    </xf>
    <xf numFmtId="0" fontId="4" fillId="0" borderId="55" xfId="386" applyFont="1" applyBorder="1" applyAlignment="1">
      <alignment vertical="center" wrapText="1"/>
    </xf>
    <xf numFmtId="0" fontId="4" fillId="0" borderId="55" xfId="319" applyFont="1" applyBorder="1" applyAlignment="1">
      <alignment horizontal="left" vertical="center"/>
    </xf>
    <xf numFmtId="0" fontId="4" fillId="0" borderId="57" xfId="386" applyFont="1" applyBorder="1" applyAlignment="1">
      <alignment horizontal="center" vertical="center"/>
    </xf>
    <xf numFmtId="0" fontId="110" fillId="36" borderId="58" xfId="319" applyFont="1" applyFill="1" applyBorder="1" applyAlignment="1">
      <alignment horizontal="center" vertical="center"/>
    </xf>
    <xf numFmtId="0" fontId="19" fillId="36" borderId="58" xfId="319" applyFont="1" applyFill="1" applyBorder="1"/>
    <xf numFmtId="0" fontId="110" fillId="0" borderId="0" xfId="319" applyFont="1" applyAlignment="1">
      <alignment vertical="center"/>
    </xf>
    <xf numFmtId="49" fontId="4" fillId="0" borderId="0" xfId="319" applyNumberFormat="1" applyFont="1" applyAlignment="1">
      <alignment horizontal="center" vertical="center"/>
    </xf>
    <xf numFmtId="0" fontId="4" fillId="0" borderId="0" xfId="319" applyFont="1" applyAlignment="1">
      <alignment horizontal="center" vertical="center"/>
    </xf>
    <xf numFmtId="0" fontId="4" fillId="0" borderId="0" xfId="319" applyFont="1" applyAlignment="1">
      <alignment vertical="center" wrapText="1"/>
    </xf>
    <xf numFmtId="166" fontId="4" fillId="0" borderId="0" xfId="319" applyNumberFormat="1" applyFont="1" applyAlignment="1">
      <alignment vertical="center"/>
    </xf>
    <xf numFmtId="0" fontId="4" fillId="0" borderId="52" xfId="319" applyFont="1" applyBorder="1" applyAlignment="1">
      <alignment vertical="center"/>
    </xf>
    <xf numFmtId="0" fontId="4" fillId="0" borderId="55" xfId="319" applyFont="1" applyBorder="1" applyAlignment="1">
      <alignment vertical="center"/>
    </xf>
    <xf numFmtId="0" fontId="110" fillId="36" borderId="58" xfId="319" applyFont="1" applyFill="1" applyBorder="1" applyAlignment="1">
      <alignment vertical="center" wrapText="1"/>
    </xf>
    <xf numFmtId="49" fontId="3" fillId="0" borderId="0" xfId="319" applyNumberFormat="1" applyFont="1" applyAlignment="1">
      <alignment vertical="center"/>
    </xf>
    <xf numFmtId="0" fontId="3" fillId="0" borderId="0" xfId="319" applyFont="1" applyAlignment="1">
      <alignment horizontal="center" vertical="center"/>
    </xf>
    <xf numFmtId="0" fontId="110" fillId="36" borderId="54" xfId="319" applyFont="1" applyFill="1" applyBorder="1" applyAlignment="1">
      <alignment horizontal="center" vertical="center"/>
    </xf>
    <xf numFmtId="0" fontId="110" fillId="36" borderId="54" xfId="319" applyFont="1" applyFill="1" applyBorder="1" applyAlignment="1">
      <alignment vertical="center"/>
    </xf>
    <xf numFmtId="0" fontId="110" fillId="36" borderId="59" xfId="319" applyFont="1" applyFill="1" applyBorder="1" applyAlignment="1">
      <alignment horizontal="center" vertical="center"/>
    </xf>
    <xf numFmtId="0" fontId="110" fillId="36" borderId="59" xfId="319" applyFont="1" applyFill="1" applyBorder="1" applyAlignment="1">
      <alignment vertical="center" wrapText="1"/>
    </xf>
    <xf numFmtId="0" fontId="112" fillId="0" borderId="0" xfId="319" applyFont="1"/>
    <xf numFmtId="0" fontId="3" fillId="0" borderId="0" xfId="319" applyFont="1" applyAlignment="1">
      <alignment horizontal="left" vertical="center"/>
    </xf>
    <xf numFmtId="0" fontId="111" fillId="0" borderId="0" xfId="319" applyFont="1" applyAlignment="1">
      <alignment vertical="center"/>
    </xf>
    <xf numFmtId="0" fontId="3" fillId="0" borderId="47" xfId="319" applyFont="1" applyBorder="1" applyAlignment="1">
      <alignment horizontal="center" vertical="top"/>
    </xf>
    <xf numFmtId="0" fontId="3" fillId="0" borderId="48" xfId="319" applyFont="1" applyBorder="1" applyAlignment="1">
      <alignment horizontal="center" vertical="top"/>
    </xf>
    <xf numFmtId="0" fontId="3" fillId="0" borderId="0" xfId="319" applyFont="1" applyAlignment="1">
      <alignment horizontal="center" vertical="top"/>
    </xf>
    <xf numFmtId="0" fontId="4" fillId="0" borderId="0" xfId="319" applyFont="1" applyAlignment="1">
      <alignment horizontal="center" vertical="center" wrapText="1"/>
    </xf>
    <xf numFmtId="0" fontId="4" fillId="0" borderId="50" xfId="319" applyFont="1" applyBorder="1" applyAlignment="1">
      <alignment horizontal="center" vertical="center"/>
    </xf>
    <xf numFmtId="0" fontId="3" fillId="0" borderId="51" xfId="319" applyFont="1" applyBorder="1" applyAlignment="1">
      <alignment horizontal="center" vertical="center"/>
    </xf>
    <xf numFmtId="0" fontId="3" fillId="0" borderId="52" xfId="386" applyFont="1" applyBorder="1" applyAlignment="1">
      <alignment horizontal="left" vertical="center"/>
    </xf>
    <xf numFmtId="169" fontId="3" fillId="36" borderId="60" xfId="145" applyNumberFormat="1" applyFont="1" applyFill="1" applyBorder="1" applyAlignment="1">
      <alignment horizontal="right" vertical="center"/>
    </xf>
    <xf numFmtId="0" fontId="4" fillId="0" borderId="53" xfId="319" applyFont="1" applyBorder="1" applyAlignment="1">
      <alignment horizontal="center" vertical="center"/>
    </xf>
    <xf numFmtId="0" fontId="3" fillId="0" borderId="54" xfId="319" applyFont="1" applyBorder="1" applyAlignment="1">
      <alignment horizontal="center" vertical="center"/>
    </xf>
    <xf numFmtId="0" fontId="3" fillId="0" borderId="55" xfId="575" applyFont="1" applyBorder="1" applyAlignment="1">
      <alignment horizontal="left" vertical="center"/>
    </xf>
    <xf numFmtId="169" fontId="3" fillId="36" borderId="56" xfId="145" applyNumberFormat="1" applyFont="1" applyFill="1" applyBorder="1" applyAlignment="1">
      <alignment horizontal="right" vertical="center"/>
    </xf>
    <xf numFmtId="0" fontId="3" fillId="0" borderId="55" xfId="386" applyFont="1" applyBorder="1" applyAlignment="1">
      <alignment horizontal="left" vertical="center"/>
    </xf>
    <xf numFmtId="0" fontId="3" fillId="0" borderId="55" xfId="386" applyFont="1" applyBorder="1" applyAlignment="1">
      <alignment horizontal="left" vertical="center" wrapText="1"/>
    </xf>
    <xf numFmtId="49" fontId="4" fillId="0" borderId="57" xfId="319" applyNumberFormat="1" applyFont="1" applyBorder="1" applyAlignment="1">
      <alignment horizontal="center" vertical="center"/>
    </xf>
    <xf numFmtId="0" fontId="4" fillId="36" borderId="58" xfId="386" applyFont="1" applyFill="1" applyBorder="1" applyAlignment="1">
      <alignment horizontal="center" vertical="center"/>
    </xf>
    <xf numFmtId="0" fontId="4" fillId="36" borderId="58" xfId="386" applyFont="1" applyFill="1" applyBorder="1" applyAlignment="1">
      <alignment vertical="center"/>
    </xf>
    <xf numFmtId="169" fontId="4" fillId="36" borderId="61" xfId="145" applyNumberFormat="1" applyFont="1" applyFill="1" applyBorder="1" applyAlignment="1">
      <alignment horizontal="right" vertical="center"/>
    </xf>
    <xf numFmtId="0" fontId="4" fillId="0" borderId="0" xfId="386" applyFont="1" applyAlignment="1">
      <alignment horizontal="left" vertical="center"/>
    </xf>
    <xf numFmtId="0" fontId="3" fillId="0" borderId="0" xfId="386" applyFont="1" applyAlignment="1">
      <alignment horizontal="left" vertical="center"/>
    </xf>
    <xf numFmtId="0" fontId="4" fillId="0" borderId="0" xfId="386" applyFont="1" applyAlignment="1">
      <alignment horizontal="left" vertical="center" wrapText="1"/>
    </xf>
    <xf numFmtId="169" fontId="4" fillId="0" borderId="0" xfId="145" applyNumberFormat="1" applyFont="1" applyAlignment="1">
      <alignment horizontal="right" vertical="center"/>
    </xf>
    <xf numFmtId="49" fontId="4" fillId="0" borderId="46" xfId="319" applyNumberFormat="1" applyFont="1" applyBorder="1" applyAlignment="1">
      <alignment horizontal="center" vertical="center"/>
    </xf>
    <xf numFmtId="0" fontId="4" fillId="36" borderId="6" xfId="386" applyFont="1" applyFill="1" applyBorder="1" applyAlignment="1">
      <alignment horizontal="center" vertical="center"/>
    </xf>
    <xf numFmtId="0" fontId="4" fillId="36" borderId="48" xfId="386" applyFont="1" applyFill="1" applyBorder="1" applyAlignment="1">
      <alignment vertical="center"/>
    </xf>
    <xf numFmtId="169" fontId="4" fillId="36" borderId="49" xfId="145" applyNumberFormat="1" applyFont="1" applyFill="1" applyBorder="1" applyAlignment="1">
      <alignment horizontal="right" vertical="center"/>
    </xf>
    <xf numFmtId="0" fontId="3" fillId="0" borderId="52" xfId="575" applyFont="1" applyBorder="1" applyAlignment="1">
      <alignment horizontal="left" vertical="center"/>
    </xf>
    <xf numFmtId="0" fontId="4" fillId="36" borderId="58" xfId="319" applyFont="1" applyFill="1" applyBorder="1" applyAlignment="1">
      <alignment horizontal="center" vertical="center"/>
    </xf>
    <xf numFmtId="0" fontId="4" fillId="36" borderId="62" xfId="386" applyFont="1" applyFill="1" applyBorder="1" applyAlignment="1">
      <alignment horizontal="left" vertical="center"/>
    </xf>
    <xf numFmtId="49" fontId="4" fillId="0" borderId="63" xfId="319" applyNumberFormat="1" applyFont="1" applyBorder="1" applyAlignment="1">
      <alignment horizontal="center" vertical="center"/>
    </xf>
    <xf numFmtId="0" fontId="3" fillId="0" borderId="58" xfId="319" applyFont="1" applyBorder="1" applyAlignment="1">
      <alignment horizontal="center" vertical="center"/>
    </xf>
    <xf numFmtId="0" fontId="3" fillId="0" borderId="62" xfId="386" applyFont="1" applyBorder="1" applyAlignment="1">
      <alignment horizontal="left" vertical="center"/>
    </xf>
    <xf numFmtId="169" fontId="3" fillId="36" borderId="61" xfId="145" applyNumberFormat="1" applyFont="1" applyFill="1" applyBorder="1" applyAlignment="1">
      <alignment horizontal="right" vertical="center"/>
    </xf>
    <xf numFmtId="169" fontId="3" fillId="0" borderId="0" xfId="145" applyNumberFormat="1" applyFont="1" applyAlignment="1">
      <alignment horizontal="right" vertical="center"/>
    </xf>
    <xf numFmtId="0" fontId="112" fillId="0" borderId="8" xfId="319" applyFont="1" applyBorder="1" applyAlignment="1">
      <alignment vertical="center"/>
    </xf>
    <xf numFmtId="0" fontId="4" fillId="0" borderId="0" xfId="319" applyFont="1" applyAlignment="1">
      <alignment horizontal="left"/>
    </xf>
    <xf numFmtId="0" fontId="113" fillId="0" borderId="0" xfId="319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319" applyFont="1"/>
    <xf numFmtId="0" fontId="113" fillId="0" borderId="0" xfId="319" applyFont="1"/>
    <xf numFmtId="2" fontId="107" fillId="0" borderId="45" xfId="231" applyNumberFormat="1" applyFont="1" applyBorder="1" applyAlignment="1" applyProtection="1">
      <alignment vertical="center" wrapText="1"/>
      <protection locked="0"/>
    </xf>
    <xf numFmtId="4" fontId="107" fillId="0" borderId="13" xfId="231" applyNumberFormat="1" applyFont="1" applyBorder="1" applyAlignment="1" applyProtection="1">
      <alignment vertical="center" wrapText="1"/>
      <protection locked="0"/>
    </xf>
    <xf numFmtId="4" fontId="107" fillId="46" borderId="45" xfId="231" applyNumberFormat="1" applyFont="1" applyFill="1" applyBorder="1" applyAlignment="1">
      <alignment wrapText="1"/>
    </xf>
    <xf numFmtId="4" fontId="107" fillId="0" borderId="31" xfId="231" applyNumberFormat="1" applyFont="1" applyBorder="1" applyAlignment="1" applyProtection="1">
      <alignment vertical="center" wrapText="1"/>
      <protection locked="0"/>
    </xf>
    <xf numFmtId="4" fontId="107" fillId="45" borderId="3" xfId="388" applyNumberFormat="1" applyFont="1" applyFill="1" applyBorder="1"/>
    <xf numFmtId="4" fontId="107" fillId="45" borderId="13" xfId="388" applyNumberFormat="1" applyFont="1" applyFill="1" applyBorder="1"/>
    <xf numFmtId="4" fontId="107" fillId="0" borderId="3" xfId="231" applyNumberFormat="1" applyFont="1" applyBorder="1" applyAlignment="1" applyProtection="1">
      <alignment vertical="center" wrapText="1"/>
      <protection locked="0"/>
    </xf>
    <xf numFmtId="4" fontId="107" fillId="46" borderId="30" xfId="231" applyNumberFormat="1" applyFont="1" applyFill="1" applyBorder="1" applyAlignment="1">
      <alignment vertical="center" wrapText="1"/>
    </xf>
    <xf numFmtId="4" fontId="107" fillId="45" borderId="45" xfId="388" applyNumberFormat="1" applyFont="1" applyFill="1" applyBorder="1"/>
    <xf numFmtId="4" fontId="107" fillId="46" borderId="31" xfId="231" applyNumberFormat="1" applyFont="1" applyFill="1" applyBorder="1" applyAlignment="1">
      <alignment vertical="center" wrapText="1"/>
    </xf>
    <xf numFmtId="4" fontId="107" fillId="0" borderId="45" xfId="231" applyNumberFormat="1" applyFont="1" applyBorder="1" applyAlignment="1">
      <alignment vertical="center" wrapText="1"/>
    </xf>
    <xf numFmtId="169" fontId="3" fillId="0" borderId="0" xfId="0" applyNumberFormat="1" applyFont="1" applyAlignment="1">
      <alignment vertical="center"/>
    </xf>
    <xf numFmtId="4" fontId="115" fillId="0" borderId="0" xfId="0" applyNumberFormat="1" applyFont="1"/>
    <xf numFmtId="0" fontId="107" fillId="48" borderId="13" xfId="0" applyFont="1" applyFill="1" applyBorder="1" applyAlignment="1">
      <alignment vertical="center" wrapText="1"/>
    </xf>
    <xf numFmtId="0" fontId="3" fillId="48" borderId="64" xfId="0" applyFont="1" applyFill="1" applyBorder="1" applyAlignment="1">
      <alignment horizontal="center" vertical="center" textRotation="90" wrapText="1"/>
    </xf>
    <xf numFmtId="0" fontId="3" fillId="48" borderId="44" xfId="0" applyFont="1" applyFill="1" applyBorder="1" applyAlignment="1">
      <alignment horizontal="center" vertical="center" textRotation="90" wrapText="1"/>
    </xf>
    <xf numFmtId="169" fontId="110" fillId="36" borderId="62" xfId="132" applyNumberFormat="1" applyFont="1" applyFill="1" applyBorder="1" applyAlignment="1">
      <alignment horizontal="right" vertical="center"/>
    </xf>
    <xf numFmtId="169" fontId="110" fillId="36" borderId="55" xfId="132" applyNumberFormat="1" applyFont="1" applyFill="1" applyBorder="1" applyAlignment="1">
      <alignment horizontal="right" vertical="center"/>
    </xf>
    <xf numFmtId="169" fontId="110" fillId="36" borderId="65" xfId="132" applyNumberFormat="1" applyFont="1" applyFill="1" applyBorder="1" applyAlignment="1">
      <alignment horizontal="right" vertical="center"/>
    </xf>
    <xf numFmtId="169" fontId="3" fillId="0" borderId="0" xfId="319" applyNumberFormat="1" applyFont="1"/>
    <xf numFmtId="0" fontId="3" fillId="0" borderId="26" xfId="380" applyFont="1" applyBorder="1" applyAlignment="1">
      <alignment vertical="center" wrapText="1"/>
    </xf>
    <xf numFmtId="169" fontId="4" fillId="36" borderId="60" xfId="145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9" fontId="107" fillId="0" borderId="45" xfId="231" applyNumberFormat="1" applyFont="1" applyFill="1" applyBorder="1" applyAlignment="1" applyProtection="1">
      <alignment vertical="center" wrapText="1"/>
      <protection locked="0"/>
    </xf>
    <xf numFmtId="169" fontId="107" fillId="0" borderId="45" xfId="231" applyNumberFormat="1" applyFont="1" applyFill="1" applyBorder="1" applyAlignment="1" applyProtection="1">
      <alignment horizontal="center" vertical="center"/>
      <protection locked="0"/>
    </xf>
    <xf numFmtId="0" fontId="111" fillId="0" borderId="0" xfId="319" applyFont="1" applyAlignment="1">
      <alignment horizontal="center"/>
    </xf>
    <xf numFmtId="0" fontId="1" fillId="0" borderId="0" xfId="319"/>
    <xf numFmtId="0" fontId="113" fillId="0" borderId="0" xfId="319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319" applyFont="1" applyAlignment="1" applyProtection="1">
      <alignment horizontal="left"/>
      <protection locked="0"/>
    </xf>
    <xf numFmtId="0" fontId="3" fillId="0" borderId="0" xfId="319" applyFont="1" applyAlignment="1" applyProtection="1">
      <alignment horizontal="center" vertical="center"/>
      <protection locked="0"/>
    </xf>
    <xf numFmtId="0" fontId="113" fillId="0" borderId="0" xfId="386" applyFont="1" applyAlignment="1">
      <alignment horizontal="center" vertical="center"/>
    </xf>
    <xf numFmtId="0" fontId="113" fillId="0" borderId="0" xfId="319" applyFont="1" applyAlignment="1">
      <alignment horizontal="center" vertical="center"/>
    </xf>
    <xf numFmtId="0" fontId="111" fillId="0" borderId="0" xfId="319" applyFont="1" applyAlignment="1">
      <alignment horizontal="center" vertical="center"/>
    </xf>
    <xf numFmtId="0" fontId="113" fillId="0" borderId="0" xfId="319" applyFont="1" applyAlignment="1">
      <alignment horizontal="right"/>
    </xf>
    <xf numFmtId="0" fontId="4" fillId="49" borderId="72" xfId="388" applyFont="1" applyFill="1" applyBorder="1" applyAlignment="1">
      <alignment horizontal="center" vertical="center" textRotation="90"/>
    </xf>
    <xf numFmtId="0" fontId="4" fillId="49" borderId="35" xfId="388" applyFont="1" applyFill="1" applyBorder="1" applyAlignment="1">
      <alignment horizontal="center" vertical="center" textRotation="90"/>
    </xf>
    <xf numFmtId="0" fontId="4" fillId="49" borderId="73" xfId="388" applyFont="1" applyFill="1" applyBorder="1" applyAlignment="1">
      <alignment horizontal="center" vertical="center" textRotation="90"/>
    </xf>
    <xf numFmtId="0" fontId="4" fillId="49" borderId="71" xfId="0" applyFont="1" applyFill="1" applyBorder="1" applyAlignment="1">
      <alignment horizontal="center" vertical="center" wrapText="1"/>
    </xf>
    <xf numFmtId="0" fontId="4" fillId="49" borderId="27" xfId="0" applyFont="1" applyFill="1" applyBorder="1" applyAlignment="1">
      <alignment horizontal="center" vertical="center" wrapText="1"/>
    </xf>
    <xf numFmtId="0" fontId="4" fillId="49" borderId="68" xfId="0" applyFont="1" applyFill="1" applyBorder="1" applyAlignment="1">
      <alignment horizontal="center" vertical="center" wrapText="1"/>
    </xf>
    <xf numFmtId="0" fontId="107" fillId="48" borderId="40" xfId="0" applyFont="1" applyFill="1" applyBorder="1" applyAlignment="1">
      <alignment horizontal="center" vertical="center" wrapText="1"/>
    </xf>
    <xf numFmtId="0" fontId="107" fillId="48" borderId="13" xfId="0" applyFont="1" applyFill="1" applyBorder="1" applyAlignment="1">
      <alignment horizontal="center" vertical="center" wrapText="1"/>
    </xf>
    <xf numFmtId="0" fontId="4" fillId="48" borderId="74" xfId="0" applyFont="1" applyFill="1" applyBorder="1" applyAlignment="1">
      <alignment horizontal="center" vertical="center" wrapText="1"/>
    </xf>
    <xf numFmtId="0" fontId="4" fillId="48" borderId="42" xfId="0" applyFont="1" applyFill="1" applyBorder="1" applyAlignment="1">
      <alignment horizontal="center" vertical="center" wrapText="1"/>
    </xf>
    <xf numFmtId="0" fontId="107" fillId="48" borderId="13" xfId="0" applyFont="1" applyFill="1" applyBorder="1" applyAlignment="1">
      <alignment horizontal="center" vertical="center" textRotation="90" wrapText="1"/>
    </xf>
    <xf numFmtId="0" fontId="107" fillId="48" borderId="44" xfId="0" applyFont="1" applyFill="1" applyBorder="1" applyAlignment="1">
      <alignment horizontal="center" vertical="center" textRotation="90" wrapText="1"/>
    </xf>
    <xf numFmtId="0" fontId="4" fillId="36" borderId="69" xfId="388" applyFont="1" applyFill="1" applyBorder="1" applyAlignment="1">
      <alignment horizontal="center" vertical="center" wrapText="1"/>
    </xf>
    <xf numFmtId="0" fontId="4" fillId="36" borderId="70" xfId="388" applyFont="1" applyFill="1" applyBorder="1" applyAlignment="1">
      <alignment horizontal="center" vertical="center" wrapText="1"/>
    </xf>
    <xf numFmtId="0" fontId="111" fillId="0" borderId="0" xfId="0" applyFont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1" fillId="0" borderId="0" xfId="0" applyFont="1" applyAlignment="1">
      <alignment horizontal="center" vertical="center" wrapText="1"/>
    </xf>
    <xf numFmtId="0" fontId="111" fillId="0" borderId="8" xfId="0" applyFont="1" applyBorder="1" applyAlignment="1">
      <alignment horizontal="center" vertical="center" wrapText="1"/>
    </xf>
    <xf numFmtId="0" fontId="4" fillId="36" borderId="42" xfId="0" applyFont="1" applyFill="1" applyBorder="1" applyAlignment="1">
      <alignment horizontal="center" vertical="center" wrapText="1"/>
    </xf>
    <xf numFmtId="0" fontId="107" fillId="36" borderId="13" xfId="0" applyFont="1" applyFill="1" applyBorder="1" applyAlignment="1">
      <alignment horizontal="center" vertical="center" textRotation="90" wrapText="1"/>
    </xf>
    <xf numFmtId="0" fontId="107" fillId="36" borderId="44" xfId="0" applyFont="1" applyFill="1" applyBorder="1" applyAlignment="1">
      <alignment horizontal="center" vertical="center" textRotation="90" wrapText="1"/>
    </xf>
    <xf numFmtId="0" fontId="107" fillId="36" borderId="27" xfId="0" applyFont="1" applyFill="1" applyBorder="1" applyAlignment="1">
      <alignment horizontal="center" vertical="center" textRotation="90" wrapText="1"/>
    </xf>
    <xf numFmtId="0" fontId="107" fillId="36" borderId="68" xfId="0" applyFont="1" applyFill="1" applyBorder="1" applyAlignment="1">
      <alignment horizontal="center" vertical="center" textRotation="90" wrapText="1"/>
    </xf>
    <xf numFmtId="0" fontId="4" fillId="48" borderId="71" xfId="0" applyFont="1" applyFill="1" applyBorder="1" applyAlignment="1">
      <alignment horizontal="center" vertical="center" wrapText="1"/>
    </xf>
    <xf numFmtId="0" fontId="4" fillId="48" borderId="13" xfId="0" applyFont="1" applyFill="1" applyBorder="1" applyAlignment="1">
      <alignment horizontal="center" vertical="center" wrapText="1"/>
    </xf>
    <xf numFmtId="0" fontId="4" fillId="48" borderId="44" xfId="0" applyFont="1" applyFill="1" applyBorder="1" applyAlignment="1">
      <alignment horizontal="center" vertical="center" wrapText="1"/>
    </xf>
    <xf numFmtId="0" fontId="4" fillId="36" borderId="66" xfId="0" applyFont="1" applyFill="1" applyBorder="1" applyAlignment="1">
      <alignment horizontal="center" vertical="center" wrapText="1"/>
    </xf>
    <xf numFmtId="0" fontId="107" fillId="36" borderId="33" xfId="0" applyFont="1" applyFill="1" applyBorder="1" applyAlignment="1">
      <alignment horizontal="center" vertical="center" textRotation="90" wrapText="1"/>
    </xf>
    <xf numFmtId="0" fontId="107" fillId="36" borderId="67" xfId="0" applyFont="1" applyFill="1" applyBorder="1" applyAlignment="1">
      <alignment horizontal="center" vertical="center" textRotation="90" wrapText="1"/>
    </xf>
    <xf numFmtId="0" fontId="107" fillId="48" borderId="27" xfId="0" applyFont="1" applyFill="1" applyBorder="1" applyAlignment="1">
      <alignment horizontal="center" vertical="center" textRotation="90" wrapText="1"/>
    </xf>
    <xf numFmtId="0" fontId="107" fillId="48" borderId="68" xfId="0" applyFont="1" applyFill="1" applyBorder="1" applyAlignment="1">
      <alignment horizontal="center" vertical="center" textRotation="90" wrapText="1"/>
    </xf>
  </cellXfs>
  <cellStyles count="705">
    <cellStyle name="_FS_TBI Romania_March 2007" xfId="1" xr:uid="{00000000-0005-0000-0000-000000000000}"/>
    <cellStyle name="_FS_TBI Romania_March 2007_investments analysis TBIH (2)" xfId="2" xr:uid="{00000000-0005-0000-0000-000001000000}"/>
    <cellStyle name="_FS_TBI Romania_March 2007_TBIH Shab 12-07" xfId="3" xr:uid="{00000000-0005-0000-0000-000002000000}"/>
    <cellStyle name="_FS_TBI Romania_March 2007_TBIH Shab 12-07 Statutory" xfId="4" xr:uid="{00000000-0005-0000-0000-000003000000}"/>
    <cellStyle name="20% - Accent1 2" xfId="5" xr:uid="{00000000-0005-0000-0000-000004000000}"/>
    <cellStyle name="20% - Accent1 3" xfId="6" xr:uid="{00000000-0005-0000-0000-000005000000}"/>
    <cellStyle name="20% - Accent2 2" xfId="7" xr:uid="{00000000-0005-0000-0000-000006000000}"/>
    <cellStyle name="20% - Accent2 3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6 2" xfId="15" xr:uid="{00000000-0005-0000-0000-00000E000000}"/>
    <cellStyle name="20% - Accent6 3" xfId="16" xr:uid="{00000000-0005-0000-0000-00000F000000}"/>
    <cellStyle name="20% - Акцент1" xfId="17" xr:uid="{00000000-0005-0000-0000-000010000000}"/>
    <cellStyle name="20% - Акцент2" xfId="18" xr:uid="{00000000-0005-0000-0000-000011000000}"/>
    <cellStyle name="20% - Акцент3" xfId="19" xr:uid="{00000000-0005-0000-0000-000012000000}"/>
    <cellStyle name="20% - Акцент4" xfId="20" xr:uid="{00000000-0005-0000-0000-000013000000}"/>
    <cellStyle name="20% - Акцент5" xfId="21" xr:uid="{00000000-0005-0000-0000-000014000000}"/>
    <cellStyle name="20% - Акцент6" xfId="22" xr:uid="{00000000-0005-0000-0000-000015000000}"/>
    <cellStyle name="20% - הדגשה1" xfId="23" xr:uid="{00000000-0005-0000-0000-000016000000}"/>
    <cellStyle name="20% - הדגשה2" xfId="24" xr:uid="{00000000-0005-0000-0000-000017000000}"/>
    <cellStyle name="20% - הדגשה3" xfId="25" xr:uid="{00000000-0005-0000-0000-000018000000}"/>
    <cellStyle name="20% - הדגשה4" xfId="26" xr:uid="{00000000-0005-0000-0000-000019000000}"/>
    <cellStyle name="20% - הדגשה5" xfId="27" xr:uid="{00000000-0005-0000-0000-00001A000000}"/>
    <cellStyle name="20% - הדגשה6" xfId="28" xr:uid="{00000000-0005-0000-0000-00001B000000}"/>
    <cellStyle name="40% - Accent1 2" xfId="29" xr:uid="{00000000-0005-0000-0000-00001C000000}"/>
    <cellStyle name="40% - Accent1 3" xfId="30" xr:uid="{00000000-0005-0000-0000-00001D000000}"/>
    <cellStyle name="40% - Accent2 2" xfId="31" xr:uid="{00000000-0005-0000-0000-00001E000000}"/>
    <cellStyle name="40% - Accent2 3" xfId="32" xr:uid="{00000000-0005-0000-0000-00001F000000}"/>
    <cellStyle name="40% - Accent3 2" xfId="33" xr:uid="{00000000-0005-0000-0000-000020000000}"/>
    <cellStyle name="40% - Accent3 3" xfId="34" xr:uid="{00000000-0005-0000-0000-000021000000}"/>
    <cellStyle name="40% - Accent4 2" xfId="35" xr:uid="{00000000-0005-0000-0000-000022000000}"/>
    <cellStyle name="40% - Accent4 3" xfId="36" xr:uid="{00000000-0005-0000-0000-000023000000}"/>
    <cellStyle name="40% - Accent5 2" xfId="37" xr:uid="{00000000-0005-0000-0000-000024000000}"/>
    <cellStyle name="40% - Accent5 3" xfId="38" xr:uid="{00000000-0005-0000-0000-000025000000}"/>
    <cellStyle name="40% - Accent6 2" xfId="39" xr:uid="{00000000-0005-0000-0000-000026000000}"/>
    <cellStyle name="40% - Accent6 3" xfId="40" xr:uid="{00000000-0005-0000-0000-000027000000}"/>
    <cellStyle name="40% - Акцент1" xfId="41" xr:uid="{00000000-0005-0000-0000-000028000000}"/>
    <cellStyle name="40% - Акцент2" xfId="42" xr:uid="{00000000-0005-0000-0000-000029000000}"/>
    <cellStyle name="40% - Акцент3" xfId="43" xr:uid="{00000000-0005-0000-0000-00002A000000}"/>
    <cellStyle name="40% - Акцент4" xfId="44" xr:uid="{00000000-0005-0000-0000-00002B000000}"/>
    <cellStyle name="40% - Акцент5" xfId="45" xr:uid="{00000000-0005-0000-0000-00002C000000}"/>
    <cellStyle name="40% - Акцент6" xfId="46" xr:uid="{00000000-0005-0000-0000-00002D000000}"/>
    <cellStyle name="40% - הדגשה1" xfId="47" xr:uid="{00000000-0005-0000-0000-00002E000000}"/>
    <cellStyle name="40% - הדגשה2" xfId="48" xr:uid="{00000000-0005-0000-0000-00002F000000}"/>
    <cellStyle name="40% - הדגשה3" xfId="49" xr:uid="{00000000-0005-0000-0000-000030000000}"/>
    <cellStyle name="40% - הדגשה4" xfId="50" xr:uid="{00000000-0005-0000-0000-000031000000}"/>
    <cellStyle name="40% - הדגשה5" xfId="51" xr:uid="{00000000-0005-0000-0000-000032000000}"/>
    <cellStyle name="40% - הדגשה6" xfId="52" xr:uid="{00000000-0005-0000-0000-000033000000}"/>
    <cellStyle name="60% - Accent1 2" xfId="53" xr:uid="{00000000-0005-0000-0000-000034000000}"/>
    <cellStyle name="60% - Accent1 3" xfId="54" xr:uid="{00000000-0005-0000-0000-000035000000}"/>
    <cellStyle name="60% - Accent2 2" xfId="55" xr:uid="{00000000-0005-0000-0000-000036000000}"/>
    <cellStyle name="60% - Accent2 3" xfId="56" xr:uid="{00000000-0005-0000-0000-000037000000}"/>
    <cellStyle name="60% - Accent3 2" xfId="57" xr:uid="{00000000-0005-0000-0000-000038000000}"/>
    <cellStyle name="60% - Accent3 3" xfId="58" xr:uid="{00000000-0005-0000-0000-000039000000}"/>
    <cellStyle name="60% - Accent4 2" xfId="59" xr:uid="{00000000-0005-0000-0000-00003A000000}"/>
    <cellStyle name="60% - Accent4 3" xfId="60" xr:uid="{00000000-0005-0000-0000-00003B000000}"/>
    <cellStyle name="60% - Accent5 2" xfId="61" xr:uid="{00000000-0005-0000-0000-00003C000000}"/>
    <cellStyle name="60% - Accent5 3" xfId="62" xr:uid="{00000000-0005-0000-0000-00003D000000}"/>
    <cellStyle name="60% - Accent6 2" xfId="63" xr:uid="{00000000-0005-0000-0000-00003E000000}"/>
    <cellStyle name="60% - Accent6 3" xfId="64" xr:uid="{00000000-0005-0000-0000-00003F000000}"/>
    <cellStyle name="60% - Акцент1" xfId="65" xr:uid="{00000000-0005-0000-0000-000040000000}"/>
    <cellStyle name="60% - Акцент2" xfId="66" xr:uid="{00000000-0005-0000-0000-000041000000}"/>
    <cellStyle name="60% - Акцент3" xfId="67" xr:uid="{00000000-0005-0000-0000-000042000000}"/>
    <cellStyle name="60% - Акцент4" xfId="68" xr:uid="{00000000-0005-0000-0000-000043000000}"/>
    <cellStyle name="60% - Акцент5" xfId="69" xr:uid="{00000000-0005-0000-0000-000044000000}"/>
    <cellStyle name="60% - Акцент6" xfId="70" xr:uid="{00000000-0005-0000-0000-000045000000}"/>
    <cellStyle name="60% - הדגשה1" xfId="71" xr:uid="{00000000-0005-0000-0000-000046000000}"/>
    <cellStyle name="60% - הדגשה2" xfId="72" xr:uid="{00000000-0005-0000-0000-000047000000}"/>
    <cellStyle name="60% - הדגשה3" xfId="73" xr:uid="{00000000-0005-0000-0000-000048000000}"/>
    <cellStyle name="60% - הדגשה4" xfId="74" xr:uid="{00000000-0005-0000-0000-000049000000}"/>
    <cellStyle name="60% - הדגשה5" xfId="75" xr:uid="{00000000-0005-0000-0000-00004A000000}"/>
    <cellStyle name="60% - הדגשה6" xfId="76" xr:uid="{00000000-0005-0000-0000-00004B000000}"/>
    <cellStyle name="Accent1 - 20%" xfId="77" xr:uid="{00000000-0005-0000-0000-00004C000000}"/>
    <cellStyle name="Accent1 - 40%" xfId="78" xr:uid="{00000000-0005-0000-0000-00004D000000}"/>
    <cellStyle name="Accent1 - 60%" xfId="79" xr:uid="{00000000-0005-0000-0000-00004E000000}"/>
    <cellStyle name="Accent1 2" xfId="80" xr:uid="{00000000-0005-0000-0000-00004F000000}"/>
    <cellStyle name="Accent1 3" xfId="81" xr:uid="{00000000-0005-0000-0000-000050000000}"/>
    <cellStyle name="Accent2 - 20%" xfId="82" xr:uid="{00000000-0005-0000-0000-000051000000}"/>
    <cellStyle name="Accent2 - 40%" xfId="83" xr:uid="{00000000-0005-0000-0000-000052000000}"/>
    <cellStyle name="Accent2 - 60%" xfId="84" xr:uid="{00000000-0005-0000-0000-000053000000}"/>
    <cellStyle name="Accent2 2" xfId="85" xr:uid="{00000000-0005-0000-0000-000054000000}"/>
    <cellStyle name="Accent2 3" xfId="86" xr:uid="{00000000-0005-0000-0000-000055000000}"/>
    <cellStyle name="Accent3 - 20%" xfId="87" xr:uid="{00000000-0005-0000-0000-000056000000}"/>
    <cellStyle name="Accent3 - 40%" xfId="88" xr:uid="{00000000-0005-0000-0000-000057000000}"/>
    <cellStyle name="Accent3 - 60%" xfId="89" xr:uid="{00000000-0005-0000-0000-000058000000}"/>
    <cellStyle name="Accent3 2" xfId="90" xr:uid="{00000000-0005-0000-0000-000059000000}"/>
    <cellStyle name="Accent3 3" xfId="91" xr:uid="{00000000-0005-0000-0000-00005A000000}"/>
    <cellStyle name="Accent4 - 20%" xfId="92" xr:uid="{00000000-0005-0000-0000-00005B000000}"/>
    <cellStyle name="Accent4 - 40%" xfId="93" xr:uid="{00000000-0005-0000-0000-00005C000000}"/>
    <cellStyle name="Accent4 - 60%" xfId="94" xr:uid="{00000000-0005-0000-0000-00005D000000}"/>
    <cellStyle name="Accent4 2" xfId="95" xr:uid="{00000000-0005-0000-0000-00005E000000}"/>
    <cellStyle name="Accent4 3" xfId="96" xr:uid="{00000000-0005-0000-0000-00005F000000}"/>
    <cellStyle name="Accent5 - 20%" xfId="97" xr:uid="{00000000-0005-0000-0000-000060000000}"/>
    <cellStyle name="Accent5 - 40%" xfId="98" xr:uid="{00000000-0005-0000-0000-000061000000}"/>
    <cellStyle name="Accent5 - 60%" xfId="99" xr:uid="{00000000-0005-0000-0000-000062000000}"/>
    <cellStyle name="Accent5 2" xfId="100" xr:uid="{00000000-0005-0000-0000-000063000000}"/>
    <cellStyle name="Accent5 3" xfId="101" xr:uid="{00000000-0005-0000-0000-000064000000}"/>
    <cellStyle name="Accent6 - 20%" xfId="102" xr:uid="{00000000-0005-0000-0000-000065000000}"/>
    <cellStyle name="Accent6 - 40%" xfId="103" xr:uid="{00000000-0005-0000-0000-000066000000}"/>
    <cellStyle name="Accent6 - 60%" xfId="104" xr:uid="{00000000-0005-0000-0000-000067000000}"/>
    <cellStyle name="Accent6 2" xfId="105" xr:uid="{00000000-0005-0000-0000-000068000000}"/>
    <cellStyle name="Accent6 3" xfId="106" xr:uid="{00000000-0005-0000-0000-000069000000}"/>
    <cellStyle name="args.style" xfId="107" xr:uid="{00000000-0005-0000-0000-00006A000000}"/>
    <cellStyle name="Bad 2" xfId="108" xr:uid="{00000000-0005-0000-0000-00006B000000}"/>
    <cellStyle name="Bad 3" xfId="109" xr:uid="{00000000-0005-0000-0000-00006C000000}"/>
    <cellStyle name="Calc Currency (0)" xfId="110" xr:uid="{00000000-0005-0000-0000-00006D000000}"/>
    <cellStyle name="Calc Currency (0) 2" xfId="111" xr:uid="{00000000-0005-0000-0000-00006E000000}"/>
    <cellStyle name="Calc Currency (0) 3" xfId="112" xr:uid="{00000000-0005-0000-0000-00006F000000}"/>
    <cellStyle name="Calc Currency (0) 4" xfId="113" xr:uid="{00000000-0005-0000-0000-000070000000}"/>
    <cellStyle name="Calc Currency (0) 5" xfId="114" xr:uid="{00000000-0005-0000-0000-000071000000}"/>
    <cellStyle name="Calc Currency (0) 6" xfId="115" xr:uid="{00000000-0005-0000-0000-000072000000}"/>
    <cellStyle name="Calc Currency (0) 7" xfId="116" xr:uid="{00000000-0005-0000-0000-000073000000}"/>
    <cellStyle name="Calc Currency (0) 8" xfId="117" xr:uid="{00000000-0005-0000-0000-000074000000}"/>
    <cellStyle name="Calculation 2" xfId="118" xr:uid="{00000000-0005-0000-0000-000075000000}"/>
    <cellStyle name="Calculation 3" xfId="119" xr:uid="{00000000-0005-0000-0000-000076000000}"/>
    <cellStyle name="Centered Heading" xfId="120" xr:uid="{00000000-0005-0000-0000-000077000000}"/>
    <cellStyle name="Check Cell 2" xfId="121" xr:uid="{00000000-0005-0000-0000-000078000000}"/>
    <cellStyle name="Check Cell 3" xfId="122" xr:uid="{00000000-0005-0000-0000-000079000000}"/>
    <cellStyle name="Column_Title" xfId="123" xr:uid="{00000000-0005-0000-0000-00007A000000}"/>
    <cellStyle name="Comma %" xfId="124" xr:uid="{00000000-0005-0000-0000-00007B000000}"/>
    <cellStyle name="Comma 0.0" xfId="125" xr:uid="{00000000-0005-0000-0000-00007C000000}"/>
    <cellStyle name="Comma 0.0%" xfId="126" xr:uid="{00000000-0005-0000-0000-00007D000000}"/>
    <cellStyle name="Comma 0.00" xfId="127" xr:uid="{00000000-0005-0000-0000-00007E000000}"/>
    <cellStyle name="Comma 0.00%" xfId="128" xr:uid="{00000000-0005-0000-0000-00007F000000}"/>
    <cellStyle name="Comma 0.000" xfId="129" xr:uid="{00000000-0005-0000-0000-000080000000}"/>
    <cellStyle name="Comma 0.000%" xfId="130" xr:uid="{00000000-0005-0000-0000-000081000000}"/>
    <cellStyle name="Comma 10" xfId="131" xr:uid="{00000000-0005-0000-0000-000082000000}"/>
    <cellStyle name="Comma 10 2" xfId="132" xr:uid="{00000000-0005-0000-0000-000083000000}"/>
    <cellStyle name="Comma 11" xfId="133" xr:uid="{00000000-0005-0000-0000-000084000000}"/>
    <cellStyle name="Comma 12" xfId="134" xr:uid="{00000000-0005-0000-0000-000085000000}"/>
    <cellStyle name="Comma 13" xfId="135" xr:uid="{00000000-0005-0000-0000-000086000000}"/>
    <cellStyle name="Comma 13 2" xfId="136" xr:uid="{00000000-0005-0000-0000-000087000000}"/>
    <cellStyle name="Comma 13 3" xfId="137" xr:uid="{00000000-0005-0000-0000-000088000000}"/>
    <cellStyle name="Comma 14 2" xfId="138" xr:uid="{00000000-0005-0000-0000-000089000000}"/>
    <cellStyle name="Comma 14 2 2" xfId="139" xr:uid="{00000000-0005-0000-0000-00008A000000}"/>
    <cellStyle name="Comma 14 2 2 2" xfId="140" xr:uid="{00000000-0005-0000-0000-00008B000000}"/>
    <cellStyle name="Comma 14 2 2 3" xfId="141" xr:uid="{00000000-0005-0000-0000-00008C000000}"/>
    <cellStyle name="Comma 14 3" xfId="142" xr:uid="{00000000-0005-0000-0000-00008D000000}"/>
    <cellStyle name="Comma 14 3 2" xfId="143" xr:uid="{00000000-0005-0000-0000-00008E000000}"/>
    <cellStyle name="Comma 14 3 3" xfId="144" xr:uid="{00000000-0005-0000-0000-00008F000000}"/>
    <cellStyle name="Comma 2" xfId="145" xr:uid="{00000000-0005-0000-0000-000090000000}"/>
    <cellStyle name="Comma 2 2" xfId="146" xr:uid="{00000000-0005-0000-0000-000091000000}"/>
    <cellStyle name="Comma 2 2 10" xfId="147" xr:uid="{00000000-0005-0000-0000-000092000000}"/>
    <cellStyle name="Comma 2 2 11" xfId="148" xr:uid="{00000000-0005-0000-0000-000093000000}"/>
    <cellStyle name="Comma 2 2 2" xfId="149" xr:uid="{00000000-0005-0000-0000-000094000000}"/>
    <cellStyle name="Comma 2 2 2 10" xfId="150" xr:uid="{00000000-0005-0000-0000-000095000000}"/>
    <cellStyle name="Comma 2 2 2 11" xfId="151" xr:uid="{00000000-0005-0000-0000-000096000000}"/>
    <cellStyle name="Comma 2 2 2 2" xfId="152" xr:uid="{00000000-0005-0000-0000-000097000000}"/>
    <cellStyle name="Comma 2 2 2 2 2" xfId="153" xr:uid="{00000000-0005-0000-0000-000098000000}"/>
    <cellStyle name="Comma 2 2 2 2 2 2" xfId="154" xr:uid="{00000000-0005-0000-0000-000099000000}"/>
    <cellStyle name="Comma 2 2 2 2 2 2 2" xfId="155" xr:uid="{00000000-0005-0000-0000-00009A000000}"/>
    <cellStyle name="Comma 2 2 2 2 2 2 2 2" xfId="156" xr:uid="{00000000-0005-0000-0000-00009B000000}"/>
    <cellStyle name="Comma 2 2 2 2 2 2 2 2 2" xfId="157" xr:uid="{00000000-0005-0000-0000-00009C000000}"/>
    <cellStyle name="Comma 2 2 2 2 2 2 2 2 2 2" xfId="158" xr:uid="{00000000-0005-0000-0000-00009D000000}"/>
    <cellStyle name="Comma 2 2 2 2 2 2 2 2 2 2 2" xfId="159" xr:uid="{00000000-0005-0000-0000-00009E000000}"/>
    <cellStyle name="Comma 2 2 2 2 2 2 2 2 2 2 3" xfId="160" xr:uid="{00000000-0005-0000-0000-00009F000000}"/>
    <cellStyle name="Comma 2 2 2 2 2 2 2 2 2 3" xfId="161" xr:uid="{00000000-0005-0000-0000-0000A0000000}"/>
    <cellStyle name="Comma 2 2 2 2 2 2 2 2 2 4" xfId="162" xr:uid="{00000000-0005-0000-0000-0000A1000000}"/>
    <cellStyle name="Comma 2 2 2 2 2 2 2 2 3" xfId="163" xr:uid="{00000000-0005-0000-0000-0000A2000000}"/>
    <cellStyle name="Comma 2 2 2 2 2 2 2 2 4" xfId="164" xr:uid="{00000000-0005-0000-0000-0000A3000000}"/>
    <cellStyle name="Comma 2 2 2 2 2 2 2 3" xfId="165" xr:uid="{00000000-0005-0000-0000-0000A4000000}"/>
    <cellStyle name="Comma 2 2 2 2 2 2 2 4" xfId="166" xr:uid="{00000000-0005-0000-0000-0000A5000000}"/>
    <cellStyle name="Comma 2 2 2 2 2 2 2 5" xfId="167" xr:uid="{00000000-0005-0000-0000-0000A6000000}"/>
    <cellStyle name="Comma 2 2 2 2 2 2 3" xfId="168" xr:uid="{00000000-0005-0000-0000-0000A7000000}"/>
    <cellStyle name="Comma 2 2 2 2 2 2 4" xfId="169" xr:uid="{00000000-0005-0000-0000-0000A8000000}"/>
    <cellStyle name="Comma 2 2 2 2 2 2 5" xfId="170" xr:uid="{00000000-0005-0000-0000-0000A9000000}"/>
    <cellStyle name="Comma 2 2 2 2 2 2 6" xfId="171" xr:uid="{00000000-0005-0000-0000-0000AA000000}"/>
    <cellStyle name="Comma 2 2 2 2 2 3" xfId="172" xr:uid="{00000000-0005-0000-0000-0000AB000000}"/>
    <cellStyle name="Comma 2 2 2 2 2 3 2" xfId="173" xr:uid="{00000000-0005-0000-0000-0000AC000000}"/>
    <cellStyle name="Comma 2 2 2 2 2 4" xfId="174" xr:uid="{00000000-0005-0000-0000-0000AD000000}"/>
    <cellStyle name="Comma 2 2 2 2 2 5" xfId="175" xr:uid="{00000000-0005-0000-0000-0000AE000000}"/>
    <cellStyle name="Comma 2 2 2 2 2 6" xfId="176" xr:uid="{00000000-0005-0000-0000-0000AF000000}"/>
    <cellStyle name="Comma 2 2 2 2 3" xfId="177" xr:uid="{00000000-0005-0000-0000-0000B0000000}"/>
    <cellStyle name="Comma 2 2 2 2 4" xfId="178" xr:uid="{00000000-0005-0000-0000-0000B1000000}"/>
    <cellStyle name="Comma 2 2 2 2 5" xfId="179" xr:uid="{00000000-0005-0000-0000-0000B2000000}"/>
    <cellStyle name="Comma 2 2 2 2 5 2" xfId="180" xr:uid="{00000000-0005-0000-0000-0000B3000000}"/>
    <cellStyle name="Comma 2 2 2 2 6" xfId="181" xr:uid="{00000000-0005-0000-0000-0000B4000000}"/>
    <cellStyle name="Comma 2 2 2 2 7" xfId="182" xr:uid="{00000000-0005-0000-0000-0000B5000000}"/>
    <cellStyle name="Comma 2 2 2 2 8" xfId="183" xr:uid="{00000000-0005-0000-0000-0000B6000000}"/>
    <cellStyle name="Comma 2 2 2 2 9" xfId="184" xr:uid="{00000000-0005-0000-0000-0000B7000000}"/>
    <cellStyle name="Comma 2 2 2 3" xfId="185" xr:uid="{00000000-0005-0000-0000-0000B8000000}"/>
    <cellStyle name="Comma 2 2 2 4" xfId="186" xr:uid="{00000000-0005-0000-0000-0000B9000000}"/>
    <cellStyle name="Comma 2 2 2 5" xfId="187" xr:uid="{00000000-0005-0000-0000-0000BA000000}"/>
    <cellStyle name="Comma 2 2 2 5 2" xfId="188" xr:uid="{00000000-0005-0000-0000-0000BB000000}"/>
    <cellStyle name="Comma 2 2 2 5 2 2" xfId="189" xr:uid="{00000000-0005-0000-0000-0000BC000000}"/>
    <cellStyle name="Comma 2 2 2 5 2 2 2" xfId="190" xr:uid="{00000000-0005-0000-0000-0000BD000000}"/>
    <cellStyle name="Comma 2 2 2 5 2 3" xfId="191" xr:uid="{00000000-0005-0000-0000-0000BE000000}"/>
    <cellStyle name="Comma 2 2 2 5 3" xfId="192" xr:uid="{00000000-0005-0000-0000-0000BF000000}"/>
    <cellStyle name="Comma 2 2 2 5 3 2" xfId="193" xr:uid="{00000000-0005-0000-0000-0000C0000000}"/>
    <cellStyle name="Comma 2 2 2 6" xfId="194" xr:uid="{00000000-0005-0000-0000-0000C1000000}"/>
    <cellStyle name="Comma 2 2 2 7" xfId="195" xr:uid="{00000000-0005-0000-0000-0000C2000000}"/>
    <cellStyle name="Comma 2 2 2 7 2" xfId="196" xr:uid="{00000000-0005-0000-0000-0000C3000000}"/>
    <cellStyle name="Comma 2 2 2 8" xfId="197" xr:uid="{00000000-0005-0000-0000-0000C4000000}"/>
    <cellStyle name="Comma 2 2 2 9" xfId="198" xr:uid="{00000000-0005-0000-0000-0000C5000000}"/>
    <cellStyle name="Comma 2 2 3" xfId="199" xr:uid="{00000000-0005-0000-0000-0000C6000000}"/>
    <cellStyle name="Comma 2 2 3 2" xfId="200" xr:uid="{00000000-0005-0000-0000-0000C7000000}"/>
    <cellStyle name="Comma 2 2 3 2 2" xfId="201" xr:uid="{00000000-0005-0000-0000-0000C8000000}"/>
    <cellStyle name="Comma 2 2 3 2 2 2" xfId="202" xr:uid="{00000000-0005-0000-0000-0000C9000000}"/>
    <cellStyle name="Comma 2 2 3 2 2 2 2" xfId="203" xr:uid="{00000000-0005-0000-0000-0000CA000000}"/>
    <cellStyle name="Comma 2 2 3 2 2 3" xfId="204" xr:uid="{00000000-0005-0000-0000-0000CB000000}"/>
    <cellStyle name="Comma 2 2 3 2 3" xfId="205" xr:uid="{00000000-0005-0000-0000-0000CC000000}"/>
    <cellStyle name="Comma 2 2 3 2 3 2" xfId="206" xr:uid="{00000000-0005-0000-0000-0000CD000000}"/>
    <cellStyle name="Comma 2 2 3 3" xfId="207" xr:uid="{00000000-0005-0000-0000-0000CE000000}"/>
    <cellStyle name="Comma 2 2 3 4" xfId="208" xr:uid="{00000000-0005-0000-0000-0000CF000000}"/>
    <cellStyle name="Comma 2 2 3 5" xfId="209" xr:uid="{00000000-0005-0000-0000-0000D0000000}"/>
    <cellStyle name="Comma 2 2 3 5 2" xfId="210" xr:uid="{00000000-0005-0000-0000-0000D1000000}"/>
    <cellStyle name="Comma 2 2 3 6" xfId="211" xr:uid="{00000000-0005-0000-0000-0000D2000000}"/>
    <cellStyle name="Comma 2 2 4" xfId="212" xr:uid="{00000000-0005-0000-0000-0000D3000000}"/>
    <cellStyle name="Comma 2 2 5" xfId="213" xr:uid="{00000000-0005-0000-0000-0000D4000000}"/>
    <cellStyle name="Comma 2 2 5 2" xfId="214" xr:uid="{00000000-0005-0000-0000-0000D5000000}"/>
    <cellStyle name="Comma 2 2 5 2 2" xfId="215" xr:uid="{00000000-0005-0000-0000-0000D6000000}"/>
    <cellStyle name="Comma 2 2 5 2 2 2" xfId="216" xr:uid="{00000000-0005-0000-0000-0000D7000000}"/>
    <cellStyle name="Comma 2 2 5 2 3" xfId="217" xr:uid="{00000000-0005-0000-0000-0000D8000000}"/>
    <cellStyle name="Comma 2 2 5 3" xfId="218" xr:uid="{00000000-0005-0000-0000-0000D9000000}"/>
    <cellStyle name="Comma 2 2 5 3 2" xfId="219" xr:uid="{00000000-0005-0000-0000-0000DA000000}"/>
    <cellStyle name="Comma 2 2 6" xfId="220" xr:uid="{00000000-0005-0000-0000-0000DB000000}"/>
    <cellStyle name="Comma 2 2 7" xfId="221" xr:uid="{00000000-0005-0000-0000-0000DC000000}"/>
    <cellStyle name="Comma 2 2 7 2" xfId="222" xr:uid="{00000000-0005-0000-0000-0000DD000000}"/>
    <cellStyle name="Comma 2 2 8" xfId="223" xr:uid="{00000000-0005-0000-0000-0000DE000000}"/>
    <cellStyle name="Comma 2 2 9" xfId="224" xr:uid="{00000000-0005-0000-0000-0000DF000000}"/>
    <cellStyle name="Comma 2 3" xfId="225" xr:uid="{00000000-0005-0000-0000-0000E0000000}"/>
    <cellStyle name="Comma 2 4" xfId="226" xr:uid="{00000000-0005-0000-0000-0000E1000000}"/>
    <cellStyle name="Comma 2 5" xfId="227" xr:uid="{00000000-0005-0000-0000-0000E2000000}"/>
    <cellStyle name="Comma 2 6" xfId="228" xr:uid="{00000000-0005-0000-0000-0000E3000000}"/>
    <cellStyle name="Comma 2 7" xfId="229" xr:uid="{00000000-0005-0000-0000-0000E4000000}"/>
    <cellStyle name="Comma 2 8" xfId="230" xr:uid="{00000000-0005-0000-0000-0000E5000000}"/>
    <cellStyle name="Comma 2 9" xfId="231" xr:uid="{00000000-0005-0000-0000-0000E6000000}"/>
    <cellStyle name="Comma 2_kvartaluri statistikuri angarishi (dazgveva) 30_03_09 -IQ 2009" xfId="232" xr:uid="{00000000-0005-0000-0000-0000E7000000}"/>
    <cellStyle name="Comma 3" xfId="233" xr:uid="{00000000-0005-0000-0000-0000E8000000}"/>
    <cellStyle name="Comma 3 2" xfId="234" xr:uid="{00000000-0005-0000-0000-0000E9000000}"/>
    <cellStyle name="Comma 3 2 2" xfId="235" xr:uid="{00000000-0005-0000-0000-0000EA000000}"/>
    <cellStyle name="Comma 3 3" xfId="236" xr:uid="{00000000-0005-0000-0000-0000EB000000}"/>
    <cellStyle name="Comma 4" xfId="237" xr:uid="{00000000-0005-0000-0000-0000EC000000}"/>
    <cellStyle name="Comma 4 2" xfId="238" xr:uid="{00000000-0005-0000-0000-0000ED000000}"/>
    <cellStyle name="Comma 5" xfId="239" xr:uid="{00000000-0005-0000-0000-0000EE000000}"/>
    <cellStyle name="Comma 5 2" xfId="240" xr:uid="{00000000-0005-0000-0000-0000EF000000}"/>
    <cellStyle name="Comma 5 3" xfId="241" xr:uid="{00000000-0005-0000-0000-0000F0000000}"/>
    <cellStyle name="Comma 6" xfId="242" xr:uid="{00000000-0005-0000-0000-0000F1000000}"/>
    <cellStyle name="Comma 6 2" xfId="243" xr:uid="{00000000-0005-0000-0000-0000F2000000}"/>
    <cellStyle name="Comma 7" xfId="244" xr:uid="{00000000-0005-0000-0000-0000F3000000}"/>
    <cellStyle name="Comma 7 2" xfId="245" xr:uid="{00000000-0005-0000-0000-0000F4000000}"/>
    <cellStyle name="Comma 8" xfId="246" xr:uid="{00000000-0005-0000-0000-0000F5000000}"/>
    <cellStyle name="Comma 9" xfId="247" xr:uid="{00000000-0005-0000-0000-0000F6000000}"/>
    <cellStyle name="Commodity" xfId="248" xr:uid="{00000000-0005-0000-0000-0000F7000000}"/>
    <cellStyle name="Company Name" xfId="249" xr:uid="{00000000-0005-0000-0000-0000F8000000}"/>
    <cellStyle name="Copied" xfId="250" xr:uid="{00000000-0005-0000-0000-0000F9000000}"/>
    <cellStyle name="COST1" xfId="251" xr:uid="{00000000-0005-0000-0000-0000FA000000}"/>
    <cellStyle name="CR Comma" xfId="252" xr:uid="{00000000-0005-0000-0000-0000FB000000}"/>
    <cellStyle name="CR Currency" xfId="253" xr:uid="{00000000-0005-0000-0000-0000FC000000}"/>
    <cellStyle name="Credit" xfId="254" xr:uid="{00000000-0005-0000-0000-0000FD000000}"/>
    <cellStyle name="Credit subtotal" xfId="255" xr:uid="{00000000-0005-0000-0000-0000FE000000}"/>
    <cellStyle name="Credit Total" xfId="256" xr:uid="{00000000-0005-0000-0000-0000FF000000}"/>
    <cellStyle name="Credit_investments analysis TBIH (2)" xfId="257" xr:uid="{00000000-0005-0000-0000-000000010000}"/>
    <cellStyle name="Currency %" xfId="258" xr:uid="{00000000-0005-0000-0000-000001010000}"/>
    <cellStyle name="Currency [0] _טאלדן מוטורס" xfId="259" xr:uid="{00000000-0005-0000-0000-000002010000}"/>
    <cellStyle name="Currency 0.0" xfId="260" xr:uid="{00000000-0005-0000-0000-000003010000}"/>
    <cellStyle name="Currency 0.0%" xfId="261" xr:uid="{00000000-0005-0000-0000-000004010000}"/>
    <cellStyle name="Currency 0.00" xfId="262" xr:uid="{00000000-0005-0000-0000-000005010000}"/>
    <cellStyle name="Currency 0.00%" xfId="263" xr:uid="{00000000-0005-0000-0000-000006010000}"/>
    <cellStyle name="Currency 0.000" xfId="264" xr:uid="{00000000-0005-0000-0000-000007010000}"/>
    <cellStyle name="Currency 0.000%" xfId="265" xr:uid="{00000000-0005-0000-0000-000008010000}"/>
    <cellStyle name="Date" xfId="266" xr:uid="{00000000-0005-0000-0000-000009010000}"/>
    <cellStyle name="Debit" xfId="267" xr:uid="{00000000-0005-0000-0000-00000A010000}"/>
    <cellStyle name="Debit subtotal" xfId="268" xr:uid="{00000000-0005-0000-0000-00000B010000}"/>
    <cellStyle name="Debit Total" xfId="269" xr:uid="{00000000-0005-0000-0000-00000C010000}"/>
    <cellStyle name="Debit_investments analysis TBIH (2)" xfId="270" xr:uid="{00000000-0005-0000-0000-00000D010000}"/>
    <cellStyle name="Dziesiętny_GTC_INTERCOMPANY_LOANS" xfId="271" xr:uid="{00000000-0005-0000-0000-00000E010000}"/>
    <cellStyle name="Emphasis 1" xfId="272" xr:uid="{00000000-0005-0000-0000-00000F010000}"/>
    <cellStyle name="Emphasis 2" xfId="273" xr:uid="{00000000-0005-0000-0000-000010010000}"/>
    <cellStyle name="Emphasis 3" xfId="274" xr:uid="{00000000-0005-0000-0000-000011010000}"/>
    <cellStyle name="Entered" xfId="275" xr:uid="{00000000-0005-0000-0000-000012010000}"/>
    <cellStyle name="Euro" xfId="276" xr:uid="{00000000-0005-0000-0000-000013010000}"/>
    <cellStyle name="Exchange" xfId="277" xr:uid="{00000000-0005-0000-0000-000014010000}"/>
    <cellStyle name="Explanatory Text 2" xfId="278" xr:uid="{00000000-0005-0000-0000-000015010000}"/>
    <cellStyle name="Explanatory Text 3" xfId="279" xr:uid="{00000000-0005-0000-0000-000016010000}"/>
    <cellStyle name="Good 2" xfId="280" xr:uid="{00000000-0005-0000-0000-000017010000}"/>
    <cellStyle name="Good 3" xfId="281" xr:uid="{00000000-0005-0000-0000-000018010000}"/>
    <cellStyle name="Grey" xfId="282" xr:uid="{00000000-0005-0000-0000-000019010000}"/>
    <cellStyle name="Header1" xfId="283" xr:uid="{00000000-0005-0000-0000-00001A010000}"/>
    <cellStyle name="Header2" xfId="284" xr:uid="{00000000-0005-0000-0000-00001B010000}"/>
    <cellStyle name="Heading" xfId="285" xr:uid="{00000000-0005-0000-0000-00001C010000}"/>
    <cellStyle name="Heading 1 2" xfId="286" xr:uid="{00000000-0005-0000-0000-00001D010000}"/>
    <cellStyle name="Heading 1 3" xfId="287" xr:uid="{00000000-0005-0000-0000-00001E010000}"/>
    <cellStyle name="Heading 2 2" xfId="288" xr:uid="{00000000-0005-0000-0000-00001F010000}"/>
    <cellStyle name="Heading 2 3" xfId="289" xr:uid="{00000000-0005-0000-0000-000020010000}"/>
    <cellStyle name="Heading 3 2" xfId="290" xr:uid="{00000000-0005-0000-0000-000021010000}"/>
    <cellStyle name="Heading 3 3" xfId="291" xr:uid="{00000000-0005-0000-0000-000022010000}"/>
    <cellStyle name="Heading 4 2" xfId="292" xr:uid="{00000000-0005-0000-0000-000023010000}"/>
    <cellStyle name="Heading 4 3" xfId="293" xr:uid="{00000000-0005-0000-0000-000024010000}"/>
    <cellStyle name="Heading No Underline" xfId="294" xr:uid="{00000000-0005-0000-0000-000025010000}"/>
    <cellStyle name="Heading With Underline" xfId="295" xr:uid="{00000000-0005-0000-0000-000026010000}"/>
    <cellStyle name="Hypertextov? odkaz" xfId="296" xr:uid="{00000000-0005-0000-0000-000027010000}"/>
    <cellStyle name="Inflation" xfId="297" xr:uid="{00000000-0005-0000-0000-000028010000}"/>
    <cellStyle name="Input [yellow]" xfId="298" xr:uid="{00000000-0005-0000-0000-000029010000}"/>
    <cellStyle name="Input 2" xfId="299" xr:uid="{00000000-0005-0000-0000-00002A010000}"/>
    <cellStyle name="Input 3" xfId="300" xr:uid="{00000000-0005-0000-0000-00002B010000}"/>
    <cellStyle name="Input Cells" xfId="301" xr:uid="{00000000-0005-0000-0000-00002C010000}"/>
    <cellStyle name="Interest" xfId="302" xr:uid="{00000000-0005-0000-0000-00002D010000}"/>
    <cellStyle name="Linked Cell 2" xfId="303" xr:uid="{00000000-0005-0000-0000-00002E010000}"/>
    <cellStyle name="Linked Cell 3" xfId="304" xr:uid="{00000000-0005-0000-0000-00002F010000}"/>
    <cellStyle name="Linked Cells" xfId="305" xr:uid="{00000000-0005-0000-0000-000030010000}"/>
    <cellStyle name="Maturity" xfId="306" xr:uid="{00000000-0005-0000-0000-000031010000}"/>
    <cellStyle name="Metric tons" xfId="307" xr:uid="{00000000-0005-0000-0000-000032010000}"/>
    <cellStyle name="Milliers [0]_!!!GO" xfId="308" xr:uid="{00000000-0005-0000-0000-000033010000}"/>
    <cellStyle name="Milliers_!!!GO" xfId="309" xr:uid="{00000000-0005-0000-0000-000034010000}"/>
    <cellStyle name="Mon?taire [0]_!!!GO" xfId="310" xr:uid="{00000000-0005-0000-0000-000035010000}"/>
    <cellStyle name="Mon?taire_!!!GO" xfId="311" xr:uid="{00000000-0005-0000-0000-000036010000}"/>
    <cellStyle name="Neutral 2" xfId="312" xr:uid="{00000000-0005-0000-0000-000037010000}"/>
    <cellStyle name="Neutral 3" xfId="313" xr:uid="{00000000-0005-0000-0000-000038010000}"/>
    <cellStyle name="norm?ln?_List1" xfId="314" xr:uid="{00000000-0005-0000-0000-000039010000}"/>
    <cellStyle name="norm?lne_Badget 2000(A)" xfId="315" xr:uid="{00000000-0005-0000-0000-00003A010000}"/>
    <cellStyle name="Normal" xfId="0" builtinId="0"/>
    <cellStyle name="Normal - Style1" xfId="316" xr:uid="{00000000-0005-0000-0000-00003C010000}"/>
    <cellStyle name="Normal 10" xfId="317" xr:uid="{00000000-0005-0000-0000-00003D010000}"/>
    <cellStyle name="Normal 10 2" xfId="318" xr:uid="{00000000-0005-0000-0000-00003E010000}"/>
    <cellStyle name="Normal 11" xfId="319" xr:uid="{00000000-0005-0000-0000-00003F010000}"/>
    <cellStyle name="Normal 12" xfId="320" xr:uid="{00000000-0005-0000-0000-000040010000}"/>
    <cellStyle name="Normal 12 2" xfId="321" xr:uid="{00000000-0005-0000-0000-000041010000}"/>
    <cellStyle name="Normal 12 2 2" xfId="322" xr:uid="{00000000-0005-0000-0000-000042010000}"/>
    <cellStyle name="Normal 12 2 3" xfId="323" xr:uid="{00000000-0005-0000-0000-000043010000}"/>
    <cellStyle name="Normal 12 3" xfId="324" xr:uid="{00000000-0005-0000-0000-000044010000}"/>
    <cellStyle name="Normal 12 3 2" xfId="325" xr:uid="{00000000-0005-0000-0000-000045010000}"/>
    <cellStyle name="Normal 12 3 3" xfId="326" xr:uid="{00000000-0005-0000-0000-000046010000}"/>
    <cellStyle name="Normal 12 4" xfId="327" xr:uid="{00000000-0005-0000-0000-000047010000}"/>
    <cellStyle name="Normal 12 4 2" xfId="328" xr:uid="{00000000-0005-0000-0000-000048010000}"/>
    <cellStyle name="Normal 12 4 3" xfId="329" xr:uid="{00000000-0005-0000-0000-000049010000}"/>
    <cellStyle name="Normal 12 5" xfId="330" xr:uid="{00000000-0005-0000-0000-00004A010000}"/>
    <cellStyle name="Normal 12 5 2" xfId="331" xr:uid="{00000000-0005-0000-0000-00004B010000}"/>
    <cellStyle name="Normal 12 5 3" xfId="332" xr:uid="{00000000-0005-0000-0000-00004C010000}"/>
    <cellStyle name="Normal 12 6" xfId="333" xr:uid="{00000000-0005-0000-0000-00004D010000}"/>
    <cellStyle name="Normal 12 6 2" xfId="334" xr:uid="{00000000-0005-0000-0000-00004E010000}"/>
    <cellStyle name="Normal 12 6 3" xfId="335" xr:uid="{00000000-0005-0000-0000-00004F010000}"/>
    <cellStyle name="Normal 12 7" xfId="336" xr:uid="{00000000-0005-0000-0000-000050010000}"/>
    <cellStyle name="Normal 12 8" xfId="337" xr:uid="{00000000-0005-0000-0000-000051010000}"/>
    <cellStyle name="Normal 12 9" xfId="338" xr:uid="{00000000-0005-0000-0000-000052010000}"/>
    <cellStyle name="Normal 13" xfId="339" xr:uid="{00000000-0005-0000-0000-000053010000}"/>
    <cellStyle name="Normal 13 2" xfId="340" xr:uid="{00000000-0005-0000-0000-000054010000}"/>
    <cellStyle name="Normal 13 2 2" xfId="341" xr:uid="{00000000-0005-0000-0000-000055010000}"/>
    <cellStyle name="Normal 13 2 3" xfId="342" xr:uid="{00000000-0005-0000-0000-000056010000}"/>
    <cellStyle name="Normal 13 3" xfId="343" xr:uid="{00000000-0005-0000-0000-000057010000}"/>
    <cellStyle name="Normal 13 3 2" xfId="344" xr:uid="{00000000-0005-0000-0000-000058010000}"/>
    <cellStyle name="Normal 13 3 3" xfId="345" xr:uid="{00000000-0005-0000-0000-000059010000}"/>
    <cellStyle name="Normal 13 4" xfId="346" xr:uid="{00000000-0005-0000-0000-00005A010000}"/>
    <cellStyle name="Normal 13 4 2" xfId="347" xr:uid="{00000000-0005-0000-0000-00005B010000}"/>
    <cellStyle name="Normal 13 4 3" xfId="348" xr:uid="{00000000-0005-0000-0000-00005C010000}"/>
    <cellStyle name="Normal 13 5" xfId="349" xr:uid="{00000000-0005-0000-0000-00005D010000}"/>
    <cellStyle name="Normal 13 5 2" xfId="350" xr:uid="{00000000-0005-0000-0000-00005E010000}"/>
    <cellStyle name="Normal 13 5 3" xfId="351" xr:uid="{00000000-0005-0000-0000-00005F010000}"/>
    <cellStyle name="Normal 13 6" xfId="352" xr:uid="{00000000-0005-0000-0000-000060010000}"/>
    <cellStyle name="Normal 13 6 2" xfId="353" xr:uid="{00000000-0005-0000-0000-000061010000}"/>
    <cellStyle name="Normal 13 6 3" xfId="354" xr:uid="{00000000-0005-0000-0000-000062010000}"/>
    <cellStyle name="Normal 13 7" xfId="355" xr:uid="{00000000-0005-0000-0000-000063010000}"/>
    <cellStyle name="Normal 13 8" xfId="356" xr:uid="{00000000-0005-0000-0000-000064010000}"/>
    <cellStyle name="Normal 13 9" xfId="357" xr:uid="{00000000-0005-0000-0000-000065010000}"/>
    <cellStyle name="Normal 14" xfId="358" xr:uid="{00000000-0005-0000-0000-000066010000}"/>
    <cellStyle name="Normal 14 2" xfId="359" xr:uid="{00000000-0005-0000-0000-000067010000}"/>
    <cellStyle name="Normal 14 3" xfId="360" xr:uid="{00000000-0005-0000-0000-000068010000}"/>
    <cellStyle name="Normal 14 4" xfId="361" xr:uid="{00000000-0005-0000-0000-000069010000}"/>
    <cellStyle name="Normal 15" xfId="362" xr:uid="{00000000-0005-0000-0000-00006A010000}"/>
    <cellStyle name="Normal 15 2" xfId="363" xr:uid="{00000000-0005-0000-0000-00006B010000}"/>
    <cellStyle name="Normal 15 2 2" xfId="364" xr:uid="{00000000-0005-0000-0000-00006C010000}"/>
    <cellStyle name="Normal 15 2 3" xfId="365" xr:uid="{00000000-0005-0000-0000-00006D010000}"/>
    <cellStyle name="Normal 15 3" xfId="366" xr:uid="{00000000-0005-0000-0000-00006E010000}"/>
    <cellStyle name="Normal 15 3 2" xfId="367" xr:uid="{00000000-0005-0000-0000-00006F010000}"/>
    <cellStyle name="Normal 15 3 3" xfId="368" xr:uid="{00000000-0005-0000-0000-000070010000}"/>
    <cellStyle name="Normal 15 4" xfId="369" xr:uid="{00000000-0005-0000-0000-000071010000}"/>
    <cellStyle name="Normal 15 4 2" xfId="370" xr:uid="{00000000-0005-0000-0000-000072010000}"/>
    <cellStyle name="Normal 15 4 3" xfId="371" xr:uid="{00000000-0005-0000-0000-000073010000}"/>
    <cellStyle name="Normal 15 5" xfId="372" xr:uid="{00000000-0005-0000-0000-000074010000}"/>
    <cellStyle name="Normal 15 5 2" xfId="373" xr:uid="{00000000-0005-0000-0000-000075010000}"/>
    <cellStyle name="Normal 15 5 3" xfId="374" xr:uid="{00000000-0005-0000-0000-000076010000}"/>
    <cellStyle name="Normal 15 6" xfId="375" xr:uid="{00000000-0005-0000-0000-000077010000}"/>
    <cellStyle name="Normal 15 6 2" xfId="376" xr:uid="{00000000-0005-0000-0000-000078010000}"/>
    <cellStyle name="Normal 15 6 3" xfId="377" xr:uid="{00000000-0005-0000-0000-000079010000}"/>
    <cellStyle name="Normal 15 7" xfId="378" xr:uid="{00000000-0005-0000-0000-00007A010000}"/>
    <cellStyle name="Normal 15 8" xfId="379" xr:uid="{00000000-0005-0000-0000-00007B010000}"/>
    <cellStyle name="Normal 16" xfId="380" xr:uid="{00000000-0005-0000-0000-00007C010000}"/>
    <cellStyle name="Normal 17" xfId="381" xr:uid="{00000000-0005-0000-0000-00007D010000}"/>
    <cellStyle name="Normal 17 2" xfId="382" xr:uid="{00000000-0005-0000-0000-00007E010000}"/>
    <cellStyle name="Normal 17 3" xfId="383" xr:uid="{00000000-0005-0000-0000-00007F010000}"/>
    <cellStyle name="Normal 18 2" xfId="384" xr:uid="{00000000-0005-0000-0000-000080010000}"/>
    <cellStyle name="Normal 18 3" xfId="385" xr:uid="{00000000-0005-0000-0000-000081010000}"/>
    <cellStyle name="Normal 2" xfId="386" xr:uid="{00000000-0005-0000-0000-000082010000}"/>
    <cellStyle name="Normal 2 10" xfId="387" xr:uid="{00000000-0005-0000-0000-000083010000}"/>
    <cellStyle name="Normal 2 11" xfId="388" xr:uid="{00000000-0005-0000-0000-000084010000}"/>
    <cellStyle name="Normal 2 2" xfId="389" xr:uid="{00000000-0005-0000-0000-000085010000}"/>
    <cellStyle name="Normal 2 2 10" xfId="390" xr:uid="{00000000-0005-0000-0000-000086010000}"/>
    <cellStyle name="Normal 2 2 11" xfId="391" xr:uid="{00000000-0005-0000-0000-000087010000}"/>
    <cellStyle name="Normal 2 2 12" xfId="392" xr:uid="{00000000-0005-0000-0000-000088010000}"/>
    <cellStyle name="Normal 2 2 2" xfId="393" xr:uid="{00000000-0005-0000-0000-000089010000}"/>
    <cellStyle name="Normal 2 2 2 10" xfId="394" xr:uid="{00000000-0005-0000-0000-00008A010000}"/>
    <cellStyle name="Normal 2 2 2 11" xfId="395" xr:uid="{00000000-0005-0000-0000-00008B010000}"/>
    <cellStyle name="Normal 2 2 2 2" xfId="396" xr:uid="{00000000-0005-0000-0000-00008C010000}"/>
    <cellStyle name="Normal 2 2 2 2 2" xfId="397" xr:uid="{00000000-0005-0000-0000-00008D010000}"/>
    <cellStyle name="Normal 2 2 2 2 2 2" xfId="398" xr:uid="{00000000-0005-0000-0000-00008E010000}"/>
    <cellStyle name="Normal 2 2 2 2 2 2 2" xfId="399" xr:uid="{00000000-0005-0000-0000-00008F010000}"/>
    <cellStyle name="Normal 2 2 2 2 2 2 2 2" xfId="400" xr:uid="{00000000-0005-0000-0000-000090010000}"/>
    <cellStyle name="Normal 2 2 2 2 2 2 2 2 2" xfId="401" xr:uid="{00000000-0005-0000-0000-000091010000}"/>
    <cellStyle name="Normal 2 2 2 2 2 2 2 2 2 2" xfId="402" xr:uid="{00000000-0005-0000-0000-000092010000}"/>
    <cellStyle name="Normal 2 2 2 2 2 2 2 2 2 2 2" xfId="403" xr:uid="{00000000-0005-0000-0000-000093010000}"/>
    <cellStyle name="Normal 2 2 2 2 2 2 2 2 2 2 3" xfId="404" xr:uid="{00000000-0005-0000-0000-000094010000}"/>
    <cellStyle name="Normal 2 2 2 2 2 2 2 2 2 3" xfId="405" xr:uid="{00000000-0005-0000-0000-000095010000}"/>
    <cellStyle name="Normal 2 2 2 2 2 2 2 2 2 4" xfId="406" xr:uid="{00000000-0005-0000-0000-000096010000}"/>
    <cellStyle name="Normal 2 2 2 2 2 2 2 2 3" xfId="407" xr:uid="{00000000-0005-0000-0000-000097010000}"/>
    <cellStyle name="Normal 2 2 2 2 2 2 2 2 4" xfId="408" xr:uid="{00000000-0005-0000-0000-000098010000}"/>
    <cellStyle name="Normal 2 2 2 2 2 2 2 3" xfId="409" xr:uid="{00000000-0005-0000-0000-000099010000}"/>
    <cellStyle name="Normal 2 2 2 2 2 2 2 4" xfId="410" xr:uid="{00000000-0005-0000-0000-00009A010000}"/>
    <cellStyle name="Normal 2 2 2 2 2 2 2 5" xfId="411" xr:uid="{00000000-0005-0000-0000-00009B010000}"/>
    <cellStyle name="Normal 2 2 2 2 2 2 3" xfId="412" xr:uid="{00000000-0005-0000-0000-00009C010000}"/>
    <cellStyle name="Normal 2 2 2 2 2 2 4" xfId="413" xr:uid="{00000000-0005-0000-0000-00009D010000}"/>
    <cellStyle name="Normal 2 2 2 2 2 2 5" xfId="414" xr:uid="{00000000-0005-0000-0000-00009E010000}"/>
    <cellStyle name="Normal 2 2 2 2 2 2 6" xfId="415" xr:uid="{00000000-0005-0000-0000-00009F010000}"/>
    <cellStyle name="Normal 2 2 2 2 2 3" xfId="416" xr:uid="{00000000-0005-0000-0000-0000A0010000}"/>
    <cellStyle name="Normal 2 2 2 2 2 3 2" xfId="417" xr:uid="{00000000-0005-0000-0000-0000A1010000}"/>
    <cellStyle name="Normal 2 2 2 2 2 4" xfId="418" xr:uid="{00000000-0005-0000-0000-0000A2010000}"/>
    <cellStyle name="Normal 2 2 2 2 2 5" xfId="419" xr:uid="{00000000-0005-0000-0000-0000A3010000}"/>
    <cellStyle name="Normal 2 2 2 2 2 6" xfId="420" xr:uid="{00000000-0005-0000-0000-0000A4010000}"/>
    <cellStyle name="Normal 2 2 2 2 3" xfId="421" xr:uid="{00000000-0005-0000-0000-0000A5010000}"/>
    <cellStyle name="Normal 2 2 2 2 4" xfId="422" xr:uid="{00000000-0005-0000-0000-0000A6010000}"/>
    <cellStyle name="Normal 2 2 2 2 5" xfId="423" xr:uid="{00000000-0005-0000-0000-0000A7010000}"/>
    <cellStyle name="Normal 2 2 2 2 5 2" xfId="424" xr:uid="{00000000-0005-0000-0000-0000A8010000}"/>
    <cellStyle name="Normal 2 2 2 2 6" xfId="425" xr:uid="{00000000-0005-0000-0000-0000A9010000}"/>
    <cellStyle name="Normal 2 2 2 2 7" xfId="426" xr:uid="{00000000-0005-0000-0000-0000AA010000}"/>
    <cellStyle name="Normal 2 2 2 2 8" xfId="427" xr:uid="{00000000-0005-0000-0000-0000AB010000}"/>
    <cellStyle name="Normal 2 2 2 2 9" xfId="428" xr:uid="{00000000-0005-0000-0000-0000AC010000}"/>
    <cellStyle name="Normal 2 2 2 3" xfId="429" xr:uid="{00000000-0005-0000-0000-0000AD010000}"/>
    <cellStyle name="Normal 2 2 2 4" xfId="430" xr:uid="{00000000-0005-0000-0000-0000AE010000}"/>
    <cellStyle name="Normal 2 2 2 5" xfId="431" xr:uid="{00000000-0005-0000-0000-0000AF010000}"/>
    <cellStyle name="Normal 2 2 2 5 2" xfId="432" xr:uid="{00000000-0005-0000-0000-0000B0010000}"/>
    <cellStyle name="Normal 2 2 2 5 2 2" xfId="433" xr:uid="{00000000-0005-0000-0000-0000B1010000}"/>
    <cellStyle name="Normal 2 2 2 5 2 2 2" xfId="434" xr:uid="{00000000-0005-0000-0000-0000B2010000}"/>
    <cellStyle name="Normal 2 2 2 5 2 3" xfId="435" xr:uid="{00000000-0005-0000-0000-0000B3010000}"/>
    <cellStyle name="Normal 2 2 2 5 3" xfId="436" xr:uid="{00000000-0005-0000-0000-0000B4010000}"/>
    <cellStyle name="Normal 2 2 2 5 3 2" xfId="437" xr:uid="{00000000-0005-0000-0000-0000B5010000}"/>
    <cellStyle name="Normal 2 2 2 6" xfId="438" xr:uid="{00000000-0005-0000-0000-0000B6010000}"/>
    <cellStyle name="Normal 2 2 2 7" xfId="439" xr:uid="{00000000-0005-0000-0000-0000B7010000}"/>
    <cellStyle name="Normal 2 2 2 7 2" xfId="440" xr:uid="{00000000-0005-0000-0000-0000B8010000}"/>
    <cellStyle name="Normal 2 2 2 8" xfId="441" xr:uid="{00000000-0005-0000-0000-0000B9010000}"/>
    <cellStyle name="Normal 2 2 2 9" xfId="442" xr:uid="{00000000-0005-0000-0000-0000BA010000}"/>
    <cellStyle name="Normal 2 2 3" xfId="443" xr:uid="{00000000-0005-0000-0000-0000BB010000}"/>
    <cellStyle name="Normal 2 2 3 2" xfId="444" xr:uid="{00000000-0005-0000-0000-0000BC010000}"/>
    <cellStyle name="Normal 2 2 3 2 2" xfId="445" xr:uid="{00000000-0005-0000-0000-0000BD010000}"/>
    <cellStyle name="Normal 2 2 3 2 2 2" xfId="446" xr:uid="{00000000-0005-0000-0000-0000BE010000}"/>
    <cellStyle name="Normal 2 2 3 2 2 2 2" xfId="447" xr:uid="{00000000-0005-0000-0000-0000BF010000}"/>
    <cellStyle name="Normal 2 2 3 2 2 3" xfId="448" xr:uid="{00000000-0005-0000-0000-0000C0010000}"/>
    <cellStyle name="Normal 2 2 3 2 3" xfId="449" xr:uid="{00000000-0005-0000-0000-0000C1010000}"/>
    <cellStyle name="Normal 2 2 3 2 3 2" xfId="450" xr:uid="{00000000-0005-0000-0000-0000C2010000}"/>
    <cellStyle name="Normal 2 2 3 3" xfId="451" xr:uid="{00000000-0005-0000-0000-0000C3010000}"/>
    <cellStyle name="Normal 2 2 3 4" xfId="452" xr:uid="{00000000-0005-0000-0000-0000C4010000}"/>
    <cellStyle name="Normal 2 2 3 5" xfId="453" xr:uid="{00000000-0005-0000-0000-0000C5010000}"/>
    <cellStyle name="Normal 2 2 3 5 2" xfId="454" xr:uid="{00000000-0005-0000-0000-0000C6010000}"/>
    <cellStyle name="Normal 2 2 3 6" xfId="455" xr:uid="{00000000-0005-0000-0000-0000C7010000}"/>
    <cellStyle name="Normal 2 2 4" xfId="456" xr:uid="{00000000-0005-0000-0000-0000C8010000}"/>
    <cellStyle name="Normal 2 2 5" xfId="457" xr:uid="{00000000-0005-0000-0000-0000C9010000}"/>
    <cellStyle name="Normal 2 2 5 2" xfId="458" xr:uid="{00000000-0005-0000-0000-0000CA010000}"/>
    <cellStyle name="Normal 2 2 5 2 2" xfId="459" xr:uid="{00000000-0005-0000-0000-0000CB010000}"/>
    <cellStyle name="Normal 2 2 5 2 2 2" xfId="460" xr:uid="{00000000-0005-0000-0000-0000CC010000}"/>
    <cellStyle name="Normal 2 2 5 2 3" xfId="461" xr:uid="{00000000-0005-0000-0000-0000CD010000}"/>
    <cellStyle name="Normal 2 2 5 3" xfId="462" xr:uid="{00000000-0005-0000-0000-0000CE010000}"/>
    <cellStyle name="Normal 2 2 5 3 2" xfId="463" xr:uid="{00000000-0005-0000-0000-0000CF010000}"/>
    <cellStyle name="Normal 2 2 6" xfId="464" xr:uid="{00000000-0005-0000-0000-0000D0010000}"/>
    <cellStyle name="Normal 2 2 7" xfId="465" xr:uid="{00000000-0005-0000-0000-0000D1010000}"/>
    <cellStyle name="Normal 2 2 7 2" xfId="466" xr:uid="{00000000-0005-0000-0000-0000D2010000}"/>
    <cellStyle name="Normal 2 2 8" xfId="467" xr:uid="{00000000-0005-0000-0000-0000D3010000}"/>
    <cellStyle name="Normal 2 2 9" xfId="468" xr:uid="{00000000-0005-0000-0000-0000D4010000}"/>
    <cellStyle name="Normal 2 3" xfId="469" xr:uid="{00000000-0005-0000-0000-0000D5010000}"/>
    <cellStyle name="Normal 2 3 2" xfId="470" xr:uid="{00000000-0005-0000-0000-0000D6010000}"/>
    <cellStyle name="Normal 2 3 2 2" xfId="471" xr:uid="{00000000-0005-0000-0000-0000D7010000}"/>
    <cellStyle name="Normal 2 3 2 2 2" xfId="472" xr:uid="{00000000-0005-0000-0000-0000D8010000}"/>
    <cellStyle name="Normal 2 3 2 2 2 2" xfId="473" xr:uid="{00000000-0005-0000-0000-0000D9010000}"/>
    <cellStyle name="Normal 2 3 2 2 3" xfId="474" xr:uid="{00000000-0005-0000-0000-0000DA010000}"/>
    <cellStyle name="Normal 2 3 2 3" xfId="475" xr:uid="{00000000-0005-0000-0000-0000DB010000}"/>
    <cellStyle name="Normal 2 3 2 3 2" xfId="476" xr:uid="{00000000-0005-0000-0000-0000DC010000}"/>
    <cellStyle name="Normal 2 3 3" xfId="477" xr:uid="{00000000-0005-0000-0000-0000DD010000}"/>
    <cellStyle name="Normal 2 3 4" xfId="478" xr:uid="{00000000-0005-0000-0000-0000DE010000}"/>
    <cellStyle name="Normal 2 3 5" xfId="479" xr:uid="{00000000-0005-0000-0000-0000DF010000}"/>
    <cellStyle name="Normal 2 3 5 2" xfId="480" xr:uid="{00000000-0005-0000-0000-0000E0010000}"/>
    <cellStyle name="Normal 2 3 6" xfId="481" xr:uid="{00000000-0005-0000-0000-0000E1010000}"/>
    <cellStyle name="Normal 2 4" xfId="482" xr:uid="{00000000-0005-0000-0000-0000E2010000}"/>
    <cellStyle name="Normal 2 5" xfId="483" xr:uid="{00000000-0005-0000-0000-0000E3010000}"/>
    <cellStyle name="Normal 2 6" xfId="484" xr:uid="{00000000-0005-0000-0000-0000E4010000}"/>
    <cellStyle name="Normal 2 6 2" xfId="485" xr:uid="{00000000-0005-0000-0000-0000E5010000}"/>
    <cellStyle name="Normal 2 6 2 2" xfId="486" xr:uid="{00000000-0005-0000-0000-0000E6010000}"/>
    <cellStyle name="Normal 2 6 2 2 2" xfId="487" xr:uid="{00000000-0005-0000-0000-0000E7010000}"/>
    <cellStyle name="Normal 2 6 2 3" xfId="488" xr:uid="{00000000-0005-0000-0000-0000E8010000}"/>
    <cellStyle name="Normal 2 6 3" xfId="489" xr:uid="{00000000-0005-0000-0000-0000E9010000}"/>
    <cellStyle name="Normal 2 6 3 2" xfId="490" xr:uid="{00000000-0005-0000-0000-0000EA010000}"/>
    <cellStyle name="Normal 2 7" xfId="491" xr:uid="{00000000-0005-0000-0000-0000EB010000}"/>
    <cellStyle name="Normal 2 8" xfId="492" xr:uid="{00000000-0005-0000-0000-0000EC010000}"/>
    <cellStyle name="Normal 2 8 2" xfId="493" xr:uid="{00000000-0005-0000-0000-0000ED010000}"/>
    <cellStyle name="Normal 2 9" xfId="494" xr:uid="{00000000-0005-0000-0000-0000EE010000}"/>
    <cellStyle name="Normal 2_kvartaluri statistikuri angarishi (dazgveva) 30_03_09 -IQ 2009" xfId="495" xr:uid="{00000000-0005-0000-0000-0000EF010000}"/>
    <cellStyle name="Normal 20 2" xfId="496" xr:uid="{00000000-0005-0000-0000-0000F0010000}"/>
    <cellStyle name="Normal 3" xfId="497" xr:uid="{00000000-0005-0000-0000-0000F1010000}"/>
    <cellStyle name="Normal 3 2" xfId="498" xr:uid="{00000000-0005-0000-0000-0000F2010000}"/>
    <cellStyle name="Normal 3 3" xfId="499" xr:uid="{00000000-0005-0000-0000-0000F3010000}"/>
    <cellStyle name="Normal 3 4" xfId="500" xr:uid="{00000000-0005-0000-0000-0000F4010000}"/>
    <cellStyle name="Normal 3 5" xfId="501" xr:uid="{00000000-0005-0000-0000-0000F5010000}"/>
    <cellStyle name="Normal 3 6" xfId="502" xr:uid="{00000000-0005-0000-0000-0000F6010000}"/>
    <cellStyle name="Normal 3 7" xfId="503" xr:uid="{00000000-0005-0000-0000-0000F7010000}"/>
    <cellStyle name="Normal 3 8" xfId="504" xr:uid="{00000000-0005-0000-0000-0000F8010000}"/>
    <cellStyle name="Normal 3 9" xfId="505" xr:uid="{00000000-0005-0000-0000-0000F9010000}"/>
    <cellStyle name="Normal 33" xfId="506" xr:uid="{00000000-0005-0000-0000-0000FA010000}"/>
    <cellStyle name="Normal 33 2" xfId="507" xr:uid="{00000000-0005-0000-0000-0000FB010000}"/>
    <cellStyle name="Normal 33 2 2" xfId="508" xr:uid="{00000000-0005-0000-0000-0000FC010000}"/>
    <cellStyle name="Normal 33 2 3" xfId="509" xr:uid="{00000000-0005-0000-0000-0000FD010000}"/>
    <cellStyle name="Normal 33 3" xfId="510" xr:uid="{00000000-0005-0000-0000-0000FE010000}"/>
    <cellStyle name="Normal 33 3 2" xfId="511" xr:uid="{00000000-0005-0000-0000-0000FF010000}"/>
    <cellStyle name="Normal 33 3 3" xfId="512" xr:uid="{00000000-0005-0000-0000-000000020000}"/>
    <cellStyle name="Normal 33 4" xfId="513" xr:uid="{00000000-0005-0000-0000-000001020000}"/>
    <cellStyle name="Normal 33 4 2" xfId="514" xr:uid="{00000000-0005-0000-0000-000002020000}"/>
    <cellStyle name="Normal 33 4 3" xfId="515" xr:uid="{00000000-0005-0000-0000-000003020000}"/>
    <cellStyle name="Normal 33 5" xfId="516" xr:uid="{00000000-0005-0000-0000-000004020000}"/>
    <cellStyle name="Normal 33 5 2" xfId="517" xr:uid="{00000000-0005-0000-0000-000005020000}"/>
    <cellStyle name="Normal 33 5 3" xfId="518" xr:uid="{00000000-0005-0000-0000-000006020000}"/>
    <cellStyle name="Normal 33 6" xfId="519" xr:uid="{00000000-0005-0000-0000-000007020000}"/>
    <cellStyle name="Normal 33 6 2" xfId="520" xr:uid="{00000000-0005-0000-0000-000008020000}"/>
    <cellStyle name="Normal 33 6 3" xfId="521" xr:uid="{00000000-0005-0000-0000-000009020000}"/>
    <cellStyle name="Normal 33 7" xfId="522" xr:uid="{00000000-0005-0000-0000-00000A020000}"/>
    <cellStyle name="Normal 33 8" xfId="523" xr:uid="{00000000-0005-0000-0000-00000B020000}"/>
    <cellStyle name="Normal 34" xfId="524" xr:uid="{00000000-0005-0000-0000-00000C020000}"/>
    <cellStyle name="Normal 34 2" xfId="525" xr:uid="{00000000-0005-0000-0000-00000D020000}"/>
    <cellStyle name="Normal 34 2 2" xfId="526" xr:uid="{00000000-0005-0000-0000-00000E020000}"/>
    <cellStyle name="Normal 34 2 3" xfId="527" xr:uid="{00000000-0005-0000-0000-00000F020000}"/>
    <cellStyle name="Normal 34 3" xfId="528" xr:uid="{00000000-0005-0000-0000-000010020000}"/>
    <cellStyle name="Normal 34 3 2" xfId="529" xr:uid="{00000000-0005-0000-0000-000011020000}"/>
    <cellStyle name="Normal 34 3 3" xfId="530" xr:uid="{00000000-0005-0000-0000-000012020000}"/>
    <cellStyle name="Normal 34 4" xfId="531" xr:uid="{00000000-0005-0000-0000-000013020000}"/>
    <cellStyle name="Normal 34 4 2" xfId="532" xr:uid="{00000000-0005-0000-0000-000014020000}"/>
    <cellStyle name="Normal 34 4 3" xfId="533" xr:uid="{00000000-0005-0000-0000-000015020000}"/>
    <cellStyle name="Normal 34 5" xfId="534" xr:uid="{00000000-0005-0000-0000-000016020000}"/>
    <cellStyle name="Normal 34 5 2" xfId="535" xr:uid="{00000000-0005-0000-0000-000017020000}"/>
    <cellStyle name="Normal 34 5 3" xfId="536" xr:uid="{00000000-0005-0000-0000-000018020000}"/>
    <cellStyle name="Normal 34 6" xfId="537" xr:uid="{00000000-0005-0000-0000-000019020000}"/>
    <cellStyle name="Normal 34 6 2" xfId="538" xr:uid="{00000000-0005-0000-0000-00001A020000}"/>
    <cellStyle name="Normal 34 6 3" xfId="539" xr:uid="{00000000-0005-0000-0000-00001B020000}"/>
    <cellStyle name="Normal 34 7" xfId="540" xr:uid="{00000000-0005-0000-0000-00001C020000}"/>
    <cellStyle name="Normal 34 8" xfId="541" xr:uid="{00000000-0005-0000-0000-00001D020000}"/>
    <cellStyle name="Normal 35" xfId="542" xr:uid="{00000000-0005-0000-0000-00001E020000}"/>
    <cellStyle name="Normal 35 2" xfId="543" xr:uid="{00000000-0005-0000-0000-00001F020000}"/>
    <cellStyle name="Normal 35 2 2" xfId="544" xr:uid="{00000000-0005-0000-0000-000020020000}"/>
    <cellStyle name="Normal 35 2 3" xfId="545" xr:uid="{00000000-0005-0000-0000-000021020000}"/>
    <cellStyle name="Normal 35 3" xfId="546" xr:uid="{00000000-0005-0000-0000-000022020000}"/>
    <cellStyle name="Normal 35 3 2" xfId="547" xr:uid="{00000000-0005-0000-0000-000023020000}"/>
    <cellStyle name="Normal 35 3 3" xfId="548" xr:uid="{00000000-0005-0000-0000-000024020000}"/>
    <cellStyle name="Normal 35 4" xfId="549" xr:uid="{00000000-0005-0000-0000-000025020000}"/>
    <cellStyle name="Normal 35 4 2" xfId="550" xr:uid="{00000000-0005-0000-0000-000026020000}"/>
    <cellStyle name="Normal 35 4 3" xfId="551" xr:uid="{00000000-0005-0000-0000-000027020000}"/>
    <cellStyle name="Normal 35 5" xfId="552" xr:uid="{00000000-0005-0000-0000-000028020000}"/>
    <cellStyle name="Normal 35 5 2" xfId="553" xr:uid="{00000000-0005-0000-0000-000029020000}"/>
    <cellStyle name="Normal 35 5 3" xfId="554" xr:uid="{00000000-0005-0000-0000-00002A020000}"/>
    <cellStyle name="Normal 35 6" xfId="555" xr:uid="{00000000-0005-0000-0000-00002B020000}"/>
    <cellStyle name="Normal 35 6 2" xfId="556" xr:uid="{00000000-0005-0000-0000-00002C020000}"/>
    <cellStyle name="Normal 35 6 3" xfId="557" xr:uid="{00000000-0005-0000-0000-00002D020000}"/>
    <cellStyle name="Normal 35 7" xfId="558" xr:uid="{00000000-0005-0000-0000-00002E020000}"/>
    <cellStyle name="Normal 35 8" xfId="559" xr:uid="{00000000-0005-0000-0000-00002F020000}"/>
    <cellStyle name="Normal 4" xfId="560" xr:uid="{00000000-0005-0000-0000-000030020000}"/>
    <cellStyle name="Normal 4 2" xfId="561" xr:uid="{00000000-0005-0000-0000-000031020000}"/>
    <cellStyle name="Normal 5" xfId="562" xr:uid="{00000000-0005-0000-0000-000032020000}"/>
    <cellStyle name="Normal 5 2" xfId="563" xr:uid="{00000000-0005-0000-0000-000033020000}"/>
    <cellStyle name="Normal 6" xfId="564" xr:uid="{00000000-0005-0000-0000-000034020000}"/>
    <cellStyle name="Normal 6 2" xfId="565" xr:uid="{00000000-0005-0000-0000-000035020000}"/>
    <cellStyle name="Normal 7" xfId="566" xr:uid="{00000000-0005-0000-0000-000036020000}"/>
    <cellStyle name="Normal 7 2" xfId="567" xr:uid="{00000000-0005-0000-0000-000037020000}"/>
    <cellStyle name="Normal 8" xfId="568" xr:uid="{00000000-0005-0000-0000-000038020000}"/>
    <cellStyle name="Normal 8 2" xfId="569" xr:uid="{00000000-0005-0000-0000-000039020000}"/>
    <cellStyle name="Normal 8 3" xfId="570" xr:uid="{00000000-0005-0000-0000-00003A020000}"/>
    <cellStyle name="Normal 9" xfId="571" xr:uid="{00000000-0005-0000-0000-00003B020000}"/>
    <cellStyle name="Normal 9 2" xfId="572" xr:uid="{00000000-0005-0000-0000-00003C020000}"/>
    <cellStyle name="Normal 9 3" xfId="573" xr:uid="{00000000-0005-0000-0000-00003D020000}"/>
    <cellStyle name="Normal 9 4" xfId="574" xr:uid="{00000000-0005-0000-0000-00003E020000}"/>
    <cellStyle name="Normal_BCI Restatement &amp; FS-10.04 (GEL)" xfId="575" xr:uid="{00000000-0005-0000-0000-00003F020000}"/>
    <cellStyle name="normální_List1" xfId="576" xr:uid="{00000000-0005-0000-0000-000040020000}"/>
    <cellStyle name="Normalny_GTC_INTERCOMPANY_LOANS" xfId="577" xr:uid="{00000000-0005-0000-0000-000041020000}"/>
    <cellStyle name="Note 2" xfId="578" xr:uid="{00000000-0005-0000-0000-000042020000}"/>
    <cellStyle name="Note 3" xfId="579" xr:uid="{00000000-0005-0000-0000-000043020000}"/>
    <cellStyle name="Number Bold" xfId="580" xr:uid="{00000000-0005-0000-0000-000044020000}"/>
    <cellStyle name="Number Normal" xfId="581" xr:uid="{00000000-0005-0000-0000-000045020000}"/>
    <cellStyle name="Output 2" xfId="582" xr:uid="{00000000-0005-0000-0000-000046020000}"/>
    <cellStyle name="Output 3" xfId="583" xr:uid="{00000000-0005-0000-0000-000047020000}"/>
    <cellStyle name="per.style" xfId="584" xr:uid="{00000000-0005-0000-0000-000048020000}"/>
    <cellStyle name="Percent %" xfId="585" xr:uid="{00000000-0005-0000-0000-000049020000}"/>
    <cellStyle name="Percent % Long Underline" xfId="586" xr:uid="{00000000-0005-0000-0000-00004A020000}"/>
    <cellStyle name="Percent %_Worksheet in  US Financial Statements Ref. Workbook - Single Co" xfId="587" xr:uid="{00000000-0005-0000-0000-00004B020000}"/>
    <cellStyle name="Percent (0)" xfId="588" xr:uid="{00000000-0005-0000-0000-00004C020000}"/>
    <cellStyle name="Percent [2]" xfId="589" xr:uid="{00000000-0005-0000-0000-00004D020000}"/>
    <cellStyle name="Percent [2] 2" xfId="590" xr:uid="{00000000-0005-0000-0000-00004E020000}"/>
    <cellStyle name="Percent [2] 3" xfId="591" xr:uid="{00000000-0005-0000-0000-00004F020000}"/>
    <cellStyle name="Percent [2] 4" xfId="592" xr:uid="{00000000-0005-0000-0000-000050020000}"/>
    <cellStyle name="Percent [2] 5" xfId="593" xr:uid="{00000000-0005-0000-0000-000051020000}"/>
    <cellStyle name="Percent [2] 6" xfId="594" xr:uid="{00000000-0005-0000-0000-000052020000}"/>
    <cellStyle name="Percent [2] 7" xfId="595" xr:uid="{00000000-0005-0000-0000-000053020000}"/>
    <cellStyle name="Percent [2] 8" xfId="596" xr:uid="{00000000-0005-0000-0000-000054020000}"/>
    <cellStyle name="Percent 0.0%" xfId="597" xr:uid="{00000000-0005-0000-0000-000055020000}"/>
    <cellStyle name="Percent 0.0% Long Underline" xfId="598" xr:uid="{00000000-0005-0000-0000-000056020000}"/>
    <cellStyle name="Percent 0.00%" xfId="599" xr:uid="{00000000-0005-0000-0000-000057020000}"/>
    <cellStyle name="Percent 0.00% Long Underline" xfId="600" xr:uid="{00000000-0005-0000-0000-000058020000}"/>
    <cellStyle name="Percent 0.000%" xfId="601" xr:uid="{00000000-0005-0000-0000-000059020000}"/>
    <cellStyle name="Percent 0.000% Long Underline" xfId="602" xr:uid="{00000000-0005-0000-0000-00005A020000}"/>
    <cellStyle name="Percent 2" xfId="603" xr:uid="{00000000-0005-0000-0000-00005B020000}"/>
    <cellStyle name="Percent 2 2" xfId="604" xr:uid="{00000000-0005-0000-0000-00005C020000}"/>
    <cellStyle name="Percent 2 3" xfId="605" xr:uid="{00000000-0005-0000-0000-00005D020000}"/>
    <cellStyle name="Percent 2 4" xfId="606" xr:uid="{00000000-0005-0000-0000-00005E020000}"/>
    <cellStyle name="Percent 2 5" xfId="607" xr:uid="{00000000-0005-0000-0000-00005F020000}"/>
    <cellStyle name="Percent 2 6" xfId="608" xr:uid="{00000000-0005-0000-0000-000060020000}"/>
    <cellStyle name="Percent 2 7" xfId="609" xr:uid="{00000000-0005-0000-0000-000061020000}"/>
    <cellStyle name="Percent 2 8" xfId="610" xr:uid="{00000000-0005-0000-0000-000062020000}"/>
    <cellStyle name="Percent 3" xfId="611" xr:uid="{00000000-0005-0000-0000-000063020000}"/>
    <cellStyle name="Percent 4" xfId="612" xr:uid="{00000000-0005-0000-0000-000064020000}"/>
    <cellStyle name="Percent 5" xfId="613" xr:uid="{00000000-0005-0000-0000-000065020000}"/>
    <cellStyle name="Percent 6" xfId="614" xr:uid="{00000000-0005-0000-0000-000066020000}"/>
    <cellStyle name="Percent 7" xfId="615" xr:uid="{00000000-0005-0000-0000-000067020000}"/>
    <cellStyle name="Percent 8" xfId="616" xr:uid="{00000000-0005-0000-0000-000068020000}"/>
    <cellStyle name="PERCENTAGE" xfId="617" xr:uid="{00000000-0005-0000-0000-000069020000}"/>
    <cellStyle name="pricing" xfId="618" xr:uid="{00000000-0005-0000-0000-00006A020000}"/>
    <cellStyle name="PSChar" xfId="619" xr:uid="{00000000-0005-0000-0000-00006B020000}"/>
    <cellStyle name="PSDec" xfId="620" xr:uid="{00000000-0005-0000-0000-00006C020000}"/>
    <cellStyle name="PSDec 2" xfId="621" xr:uid="{00000000-0005-0000-0000-00006D020000}"/>
    <cellStyle name="PSDec 3" xfId="622" xr:uid="{00000000-0005-0000-0000-00006E020000}"/>
    <cellStyle name="PSDec 4" xfId="623" xr:uid="{00000000-0005-0000-0000-00006F020000}"/>
    <cellStyle name="PSDec 5" xfId="624" xr:uid="{00000000-0005-0000-0000-000070020000}"/>
    <cellStyle name="PSDec 6" xfId="625" xr:uid="{00000000-0005-0000-0000-000071020000}"/>
    <cellStyle name="PSDec 7" xfId="626" xr:uid="{00000000-0005-0000-0000-000072020000}"/>
    <cellStyle name="PSDec 8" xfId="627" xr:uid="{00000000-0005-0000-0000-000073020000}"/>
    <cellStyle name="PSHeading" xfId="628" xr:uid="{00000000-0005-0000-0000-000074020000}"/>
    <cellStyle name="Reporting Bold" xfId="629" xr:uid="{00000000-0005-0000-0000-000075020000}"/>
    <cellStyle name="Reporting Bold 12" xfId="630" xr:uid="{00000000-0005-0000-0000-000076020000}"/>
    <cellStyle name="Reporting Bold 14" xfId="631" xr:uid="{00000000-0005-0000-0000-000077020000}"/>
    <cellStyle name="Reporting Normal" xfId="632" xr:uid="{00000000-0005-0000-0000-000078020000}"/>
    <cellStyle name="RevList" xfId="633" xr:uid="{00000000-0005-0000-0000-000079020000}"/>
    <cellStyle name="Sheet Title" xfId="634" xr:uid="{00000000-0005-0000-0000-00007A020000}"/>
    <cellStyle name="Sledovan? hypertextov? odkaz" xfId="635" xr:uid="{00000000-0005-0000-0000-00007B020000}"/>
    <cellStyle name="Style 1" xfId="636" xr:uid="{00000000-0005-0000-0000-00007C020000}"/>
    <cellStyle name="Subtotal" xfId="637" xr:uid="{00000000-0005-0000-0000-00007D020000}"/>
    <cellStyle name="TBI" xfId="638" xr:uid="{00000000-0005-0000-0000-00007E020000}"/>
    <cellStyle name="Tickmark" xfId="639" xr:uid="{00000000-0005-0000-0000-00007F020000}"/>
    <cellStyle name="Title 2" xfId="640" xr:uid="{00000000-0005-0000-0000-000080020000}"/>
    <cellStyle name="Title 3" xfId="641" xr:uid="{00000000-0005-0000-0000-000081020000}"/>
    <cellStyle name="Total 2" xfId="642" xr:uid="{00000000-0005-0000-0000-000082020000}"/>
    <cellStyle name="Total 3" xfId="643" xr:uid="{00000000-0005-0000-0000-000083020000}"/>
    <cellStyle name="Warning Text 2" xfId="644" xr:uid="{00000000-0005-0000-0000-000084020000}"/>
    <cellStyle name="Warning Text 3" xfId="645" xr:uid="{00000000-0005-0000-0000-000085020000}"/>
    <cellStyle name="Акцент1" xfId="646" xr:uid="{00000000-0005-0000-0000-000086020000}"/>
    <cellStyle name="Акцент2" xfId="647" xr:uid="{00000000-0005-0000-0000-000087020000}"/>
    <cellStyle name="Акцент3" xfId="648" xr:uid="{00000000-0005-0000-0000-000088020000}"/>
    <cellStyle name="Акцент4" xfId="649" xr:uid="{00000000-0005-0000-0000-000089020000}"/>
    <cellStyle name="Акцент5" xfId="650" xr:uid="{00000000-0005-0000-0000-00008A020000}"/>
    <cellStyle name="Акцент6" xfId="651" xr:uid="{00000000-0005-0000-0000-00008B020000}"/>
    <cellStyle name="Ввод " xfId="652" xr:uid="{00000000-0005-0000-0000-00008C020000}"/>
    <cellStyle name="Вывод" xfId="653" xr:uid="{00000000-0005-0000-0000-00008D020000}"/>
    <cellStyle name="Вычисление" xfId="654" xr:uid="{00000000-0005-0000-0000-00008E020000}"/>
    <cellStyle name="Гиперссылка_5677.7 IAS 29 Fixed assets as at 01 01 01" xfId="655" xr:uid="{00000000-0005-0000-0000-00008F020000}"/>
    <cellStyle name="Денежный [0]_01.12.2004" xfId="656" xr:uid="{00000000-0005-0000-0000-000090020000}"/>
    <cellStyle name="Денежный_01.12.2004" xfId="657" xr:uid="{00000000-0005-0000-0000-000091020000}"/>
    <cellStyle name="Заголовок 1" xfId="658" xr:uid="{00000000-0005-0000-0000-000092020000}"/>
    <cellStyle name="Заголовок 2" xfId="659" xr:uid="{00000000-0005-0000-0000-000093020000}"/>
    <cellStyle name="Заголовок 3" xfId="660" xr:uid="{00000000-0005-0000-0000-000094020000}"/>
    <cellStyle name="Заголовок 4" xfId="661" xr:uid="{00000000-0005-0000-0000-000095020000}"/>
    <cellStyle name="Звичайний_~0572556" xfId="662" xr:uid="{00000000-0005-0000-0000-000096020000}"/>
    <cellStyle name="Итог" xfId="663" xr:uid="{00000000-0005-0000-0000-000097020000}"/>
    <cellStyle name="Контрольная ячейка" xfId="664" xr:uid="{00000000-0005-0000-0000-000098020000}"/>
    <cellStyle name="Название" xfId="665" xr:uid="{00000000-0005-0000-0000-000099020000}"/>
    <cellStyle name="Нейтральный" xfId="666" xr:uid="{00000000-0005-0000-0000-00009A020000}"/>
    <cellStyle name="Обычный 2" xfId="667" xr:uid="{00000000-0005-0000-0000-00009B020000}"/>
    <cellStyle name="Обычный_~0034951" xfId="668" xr:uid="{00000000-0005-0000-0000-00009C020000}"/>
    <cellStyle name="Открывавшаяся гиперссылка_5677.7 IAS 29 Fixed assets as at 01 01 01" xfId="669" xr:uid="{00000000-0005-0000-0000-00009D020000}"/>
    <cellStyle name="Плохой" xfId="670" xr:uid="{00000000-0005-0000-0000-00009E020000}"/>
    <cellStyle name="Пояснение" xfId="671" xr:uid="{00000000-0005-0000-0000-00009F020000}"/>
    <cellStyle name="Примечание" xfId="672" xr:uid="{00000000-0005-0000-0000-0000A0020000}"/>
    <cellStyle name="Связанная ячейка" xfId="673" xr:uid="{00000000-0005-0000-0000-0000A1020000}"/>
    <cellStyle name="Стиль 1" xfId="674" xr:uid="{00000000-0005-0000-0000-0000A2020000}"/>
    <cellStyle name="Текст предупреждения" xfId="675" xr:uid="{00000000-0005-0000-0000-0000A3020000}"/>
    <cellStyle name="Тысячи [0]_dialog1" xfId="676" xr:uid="{00000000-0005-0000-0000-0000A4020000}"/>
    <cellStyle name="Тысячи_dialog1" xfId="677" xr:uid="{00000000-0005-0000-0000-0000A5020000}"/>
    <cellStyle name="Финансовый [0]_01.12.2004" xfId="678" xr:uid="{00000000-0005-0000-0000-0000A6020000}"/>
    <cellStyle name="Финансовый_01.12.2004" xfId="679" xr:uid="{00000000-0005-0000-0000-0000A7020000}"/>
    <cellStyle name="Фінансовий_tabl2005-1 kf" xfId="680" xr:uid="{00000000-0005-0000-0000-0000A8020000}"/>
    <cellStyle name="Хороший" xfId="681" xr:uid="{00000000-0005-0000-0000-0000A9020000}"/>
    <cellStyle name="הדגשה1" xfId="682" xr:uid="{00000000-0005-0000-0000-0000AA020000}"/>
    <cellStyle name="הדגשה2" xfId="683" xr:uid="{00000000-0005-0000-0000-0000AB020000}"/>
    <cellStyle name="הדגשה3" xfId="684" xr:uid="{00000000-0005-0000-0000-0000AC020000}"/>
    <cellStyle name="הדגשה4" xfId="685" xr:uid="{00000000-0005-0000-0000-0000AD020000}"/>
    <cellStyle name="הדגשה5" xfId="686" xr:uid="{00000000-0005-0000-0000-0000AE020000}"/>
    <cellStyle name="הדגשה6" xfId="687" xr:uid="{00000000-0005-0000-0000-0000AF020000}"/>
    <cellStyle name="הערה" xfId="688" xr:uid="{00000000-0005-0000-0000-0000B0020000}"/>
    <cellStyle name="חישוב" xfId="689" xr:uid="{00000000-0005-0000-0000-0000B1020000}"/>
    <cellStyle name="טוב" xfId="690" xr:uid="{00000000-0005-0000-0000-0000B2020000}"/>
    <cellStyle name="טקסט אזהרה" xfId="691" xr:uid="{00000000-0005-0000-0000-0000B3020000}"/>
    <cellStyle name="טקסט הסברי" xfId="692" xr:uid="{00000000-0005-0000-0000-0000B4020000}"/>
    <cellStyle name="כותרת" xfId="693" xr:uid="{00000000-0005-0000-0000-0000B5020000}"/>
    <cellStyle name="כותרת 1" xfId="694" xr:uid="{00000000-0005-0000-0000-0000B6020000}"/>
    <cellStyle name="כותרת 2" xfId="695" xr:uid="{00000000-0005-0000-0000-0000B7020000}"/>
    <cellStyle name="כותרת 3" xfId="696" xr:uid="{00000000-0005-0000-0000-0000B8020000}"/>
    <cellStyle name="כותרת 4" xfId="697" xr:uid="{00000000-0005-0000-0000-0000B9020000}"/>
    <cellStyle name="ניטראלי" xfId="698" xr:uid="{00000000-0005-0000-0000-0000BA020000}"/>
    <cellStyle name="סה&quot;כ" xfId="699" xr:uid="{00000000-0005-0000-0000-0000BB020000}"/>
    <cellStyle name="פלט" xfId="700" xr:uid="{00000000-0005-0000-0000-0000BC020000}"/>
    <cellStyle name="קלט" xfId="701" xr:uid="{00000000-0005-0000-0000-0000BD020000}"/>
    <cellStyle name="רע" xfId="702" xr:uid="{00000000-0005-0000-0000-0000BE020000}"/>
    <cellStyle name="תא מסומן" xfId="703" xr:uid="{00000000-0005-0000-0000-0000BF020000}"/>
    <cellStyle name="תא מקושר" xfId="704" xr:uid="{00000000-0005-0000-0000-0000C002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B2:F59"/>
  <sheetViews>
    <sheetView showGridLines="0" tabSelected="1" zoomScale="90" zoomScaleNormal="90" workbookViewId="0">
      <pane ySplit="7" topLeftCell="A8" activePane="bottomLeft" state="frozen"/>
      <selection pane="bottomLeft" activeCell="D17" sqref="D17"/>
    </sheetView>
  </sheetViews>
  <sheetFormatPr defaultColWidth="9.109375" defaultRowHeight="13.8"/>
  <cols>
    <col min="1" max="1" width="2" style="127" customWidth="1"/>
    <col min="2" max="2" width="11" style="127" customWidth="1"/>
    <col min="3" max="3" width="5.109375" style="127" customWidth="1"/>
    <col min="4" max="4" width="73.6640625" style="127" customWidth="1"/>
    <col min="5" max="5" width="16.109375" style="127" customWidth="1"/>
    <col min="6" max="6" width="12.88671875" style="127" customWidth="1"/>
    <col min="7" max="16384" width="9.109375" style="127"/>
  </cols>
  <sheetData>
    <row r="2" spans="2:6" s="210" customFormat="1">
      <c r="B2" s="210" t="s">
        <v>241</v>
      </c>
      <c r="D2" s="207"/>
      <c r="E2" s="211" t="s">
        <v>237</v>
      </c>
    </row>
    <row r="3" spans="2:6" s="210" customFormat="1">
      <c r="B3" s="240" t="s">
        <v>243</v>
      </c>
      <c r="C3" s="241"/>
      <c r="D3" s="241"/>
      <c r="E3" s="241"/>
      <c r="F3" s="241"/>
    </row>
    <row r="4" spans="2:6">
      <c r="B4" s="128"/>
      <c r="C4" s="128"/>
    </row>
    <row r="5" spans="2:6" ht="18" customHeight="1">
      <c r="B5" s="129"/>
      <c r="C5" s="237" t="s">
        <v>84</v>
      </c>
      <c r="D5" s="238"/>
      <c r="E5" s="238"/>
    </row>
    <row r="6" spans="2:6" ht="14.4" thickBot="1">
      <c r="E6" s="169" t="s">
        <v>85</v>
      </c>
    </row>
    <row r="7" spans="2:6" s="135" customFormat="1" ht="28.2" thickBot="1">
      <c r="B7" s="130" t="s">
        <v>86</v>
      </c>
      <c r="C7" s="131" t="s">
        <v>87</v>
      </c>
      <c r="D7" s="132"/>
      <c r="E7" s="133" t="s">
        <v>88</v>
      </c>
    </row>
    <row r="8" spans="2:6" s="135" customFormat="1" ht="6" customHeight="1">
      <c r="C8" s="136"/>
      <c r="E8" s="137"/>
    </row>
    <row r="9" spans="2:6" s="138" customFormat="1" ht="14.4" thickBot="1">
      <c r="C9" s="239" t="s">
        <v>89</v>
      </c>
      <c r="D9" s="239"/>
      <c r="E9" s="239"/>
    </row>
    <row r="10" spans="2:6" s="143" customFormat="1" ht="15" customHeight="1">
      <c r="B10" s="139" t="s">
        <v>90</v>
      </c>
      <c r="C10" s="140">
        <v>1</v>
      </c>
      <c r="D10" s="141" t="s">
        <v>242</v>
      </c>
      <c r="E10" s="142">
        <v>1191037.98</v>
      </c>
    </row>
    <row r="11" spans="2:6" s="143" customFormat="1" ht="15" customHeight="1">
      <c r="B11" s="144" t="s">
        <v>91</v>
      </c>
      <c r="C11" s="145">
        <v>2</v>
      </c>
      <c r="D11" s="146" t="s">
        <v>92</v>
      </c>
      <c r="E11" s="147">
        <v>12224553.890000001</v>
      </c>
    </row>
    <row r="12" spans="2:6" s="143" customFormat="1" ht="15" customHeight="1">
      <c r="B12" s="144" t="s">
        <v>93</v>
      </c>
      <c r="C12" s="145">
        <v>3</v>
      </c>
      <c r="D12" s="146" t="s">
        <v>94</v>
      </c>
      <c r="E12" s="147">
        <v>0</v>
      </c>
    </row>
    <row r="13" spans="2:6" s="143" customFormat="1" ht="15" customHeight="1">
      <c r="B13" s="144" t="s">
        <v>95</v>
      </c>
      <c r="C13" s="145">
        <v>4</v>
      </c>
      <c r="D13" s="149" t="s">
        <v>96</v>
      </c>
      <c r="E13" s="147">
        <v>0</v>
      </c>
    </row>
    <row r="14" spans="2:6" s="143" customFormat="1" ht="27.6">
      <c r="B14" s="144" t="s">
        <v>97</v>
      </c>
      <c r="C14" s="145">
        <v>5</v>
      </c>
      <c r="D14" s="150" t="s">
        <v>98</v>
      </c>
      <c r="E14" s="147">
        <v>0</v>
      </c>
    </row>
    <row r="15" spans="2:6" s="143" customFormat="1" ht="15" customHeight="1">
      <c r="B15" s="144" t="s">
        <v>99</v>
      </c>
      <c r="C15" s="145">
        <v>6</v>
      </c>
      <c r="D15" s="149" t="s">
        <v>100</v>
      </c>
      <c r="E15" s="147">
        <v>1091896.3803838489</v>
      </c>
    </row>
    <row r="16" spans="2:6" s="143" customFormat="1" ht="15" customHeight="1">
      <c r="B16" s="144" t="s">
        <v>101</v>
      </c>
      <c r="C16" s="145">
        <v>7</v>
      </c>
      <c r="D16" s="146" t="s">
        <v>102</v>
      </c>
      <c r="E16" s="147">
        <v>268874.40000000002</v>
      </c>
    </row>
    <row r="17" spans="2:6" s="143" customFormat="1" ht="15" customHeight="1">
      <c r="B17" s="144" t="s">
        <v>103</v>
      </c>
      <c r="C17" s="145">
        <v>8</v>
      </c>
      <c r="D17" s="149" t="s">
        <v>104</v>
      </c>
      <c r="E17" s="147"/>
    </row>
    <row r="18" spans="2:6" s="143" customFormat="1" ht="15" customHeight="1">
      <c r="B18" s="144" t="s">
        <v>105</v>
      </c>
      <c r="C18" s="145">
        <v>9</v>
      </c>
      <c r="D18" s="146" t="s">
        <v>106</v>
      </c>
      <c r="E18" s="147">
        <v>1558507.3</v>
      </c>
    </row>
    <row r="19" spans="2:6" s="143" customFormat="1" ht="15" customHeight="1">
      <c r="B19" s="144" t="s">
        <v>107</v>
      </c>
      <c r="C19" s="145">
        <v>10</v>
      </c>
      <c r="D19" s="146" t="s">
        <v>108</v>
      </c>
      <c r="E19" s="147">
        <v>0</v>
      </c>
    </row>
    <row r="20" spans="2:6" s="143" customFormat="1" ht="15" customHeight="1">
      <c r="B20" s="144" t="s">
        <v>109</v>
      </c>
      <c r="C20" s="145">
        <v>11</v>
      </c>
      <c r="D20" s="146" t="s">
        <v>110</v>
      </c>
      <c r="E20" s="147">
        <v>0</v>
      </c>
    </row>
    <row r="21" spans="2:6" s="143" customFormat="1" ht="15" customHeight="1">
      <c r="B21" s="144" t="s">
        <v>111</v>
      </c>
      <c r="C21" s="145">
        <v>12</v>
      </c>
      <c r="D21" s="146" t="s">
        <v>112</v>
      </c>
      <c r="E21" s="147">
        <v>2968707.4067378701</v>
      </c>
    </row>
    <row r="22" spans="2:6" s="143" customFormat="1" ht="15" customHeight="1">
      <c r="B22" s="144" t="s">
        <v>113</v>
      </c>
      <c r="C22" s="145">
        <v>13</v>
      </c>
      <c r="D22" s="146" t="s">
        <v>114</v>
      </c>
      <c r="E22" s="147">
        <v>0</v>
      </c>
    </row>
    <row r="23" spans="2:6" s="143" customFormat="1" ht="15" customHeight="1">
      <c r="B23" s="144" t="s">
        <v>115</v>
      </c>
      <c r="C23" s="145">
        <v>14</v>
      </c>
      <c r="D23" s="146" t="s">
        <v>116</v>
      </c>
      <c r="E23" s="147">
        <v>82368.230000000069</v>
      </c>
    </row>
    <row r="24" spans="2:6" s="143" customFormat="1" ht="15" customHeight="1">
      <c r="B24" s="144" t="s">
        <v>117</v>
      </c>
      <c r="C24" s="145">
        <v>15</v>
      </c>
      <c r="D24" s="146" t="s">
        <v>118</v>
      </c>
      <c r="E24" s="147">
        <v>0</v>
      </c>
    </row>
    <row r="25" spans="2:6" s="143" customFormat="1" ht="15" customHeight="1">
      <c r="B25" s="144" t="s">
        <v>119</v>
      </c>
      <c r="C25" s="145">
        <v>16</v>
      </c>
      <c r="D25" s="146" t="s">
        <v>120</v>
      </c>
      <c r="E25" s="147">
        <v>5159.4339999999993</v>
      </c>
    </row>
    <row r="26" spans="2:6" s="143" customFormat="1" ht="15" customHeight="1">
      <c r="B26" s="144" t="s">
        <v>121</v>
      </c>
      <c r="C26" s="145">
        <v>17</v>
      </c>
      <c r="D26" s="146" t="s">
        <v>122</v>
      </c>
      <c r="E26" s="147"/>
    </row>
    <row r="27" spans="2:6" s="143" customFormat="1" ht="15" customHeight="1">
      <c r="B27" s="144" t="s">
        <v>123</v>
      </c>
      <c r="C27" s="145">
        <v>18</v>
      </c>
      <c r="D27" s="151" t="s">
        <v>124</v>
      </c>
      <c r="E27" s="147">
        <v>851043.12</v>
      </c>
    </row>
    <row r="28" spans="2:6" s="155" customFormat="1" ht="15" customHeight="1" thickBot="1">
      <c r="B28" s="152" t="s">
        <v>125</v>
      </c>
      <c r="C28" s="153">
        <v>19</v>
      </c>
      <c r="D28" s="154" t="s">
        <v>126</v>
      </c>
      <c r="E28" s="228">
        <v>20242148.141121723</v>
      </c>
    </row>
    <row r="29" spans="2:6" s="138" customFormat="1" ht="6" customHeight="1">
      <c r="B29" s="156"/>
      <c r="C29" s="157"/>
      <c r="D29" s="158"/>
      <c r="E29" s="159"/>
      <c r="F29" s="143"/>
    </row>
    <row r="30" spans="2:6" s="138" customFormat="1" ht="14.4" thickBot="1">
      <c r="B30" s="156"/>
      <c r="C30" s="239" t="s">
        <v>127</v>
      </c>
      <c r="D30" s="239"/>
      <c r="E30" s="239"/>
    </row>
    <row r="31" spans="2:6" s="143" customFormat="1" ht="15" customHeight="1">
      <c r="B31" s="139" t="s">
        <v>128</v>
      </c>
      <c r="C31" s="140">
        <v>20</v>
      </c>
      <c r="D31" s="160" t="s">
        <v>129</v>
      </c>
      <c r="E31" s="142">
        <v>4456361.1596239861</v>
      </c>
    </row>
    <row r="32" spans="2:6" s="143" customFormat="1" ht="15" customHeight="1">
      <c r="B32" s="144" t="s">
        <v>130</v>
      </c>
      <c r="C32" s="145">
        <v>21</v>
      </c>
      <c r="D32" s="161" t="s">
        <v>131</v>
      </c>
      <c r="E32" s="147">
        <v>784523.24</v>
      </c>
    </row>
    <row r="33" spans="2:5" s="143" customFormat="1" ht="15" customHeight="1">
      <c r="B33" s="144" t="s">
        <v>132</v>
      </c>
      <c r="C33" s="145">
        <v>22</v>
      </c>
      <c r="D33" s="149" t="s">
        <v>133</v>
      </c>
      <c r="E33" s="147">
        <v>0</v>
      </c>
    </row>
    <row r="34" spans="2:5" s="143" customFormat="1" ht="15" customHeight="1">
      <c r="B34" s="144" t="s">
        <v>134</v>
      </c>
      <c r="C34" s="145">
        <v>23</v>
      </c>
      <c r="D34" s="161" t="s">
        <v>135</v>
      </c>
      <c r="E34" s="147">
        <v>579469.05000000005</v>
      </c>
    </row>
    <row r="35" spans="2:5" s="143" customFormat="1" ht="15" customHeight="1">
      <c r="B35" s="144" t="s">
        <v>136</v>
      </c>
      <c r="C35" s="145">
        <v>24</v>
      </c>
      <c r="D35" s="161" t="s">
        <v>137</v>
      </c>
      <c r="E35" s="147">
        <v>0</v>
      </c>
    </row>
    <row r="36" spans="2:5" s="143" customFormat="1" ht="15" customHeight="1">
      <c r="B36" s="144" t="s">
        <v>138</v>
      </c>
      <c r="C36" s="145">
        <v>25</v>
      </c>
      <c r="D36" s="161" t="s">
        <v>139</v>
      </c>
      <c r="E36" s="147">
        <v>0</v>
      </c>
    </row>
    <row r="37" spans="2:5" s="143" customFormat="1" ht="15" customHeight="1">
      <c r="B37" s="144" t="s">
        <v>140</v>
      </c>
      <c r="C37" s="145">
        <v>26</v>
      </c>
      <c r="D37" s="161" t="s">
        <v>141</v>
      </c>
      <c r="E37" s="147">
        <v>0</v>
      </c>
    </row>
    <row r="38" spans="2:5" s="143" customFormat="1" ht="15" customHeight="1">
      <c r="B38" s="144" t="s">
        <v>142</v>
      </c>
      <c r="C38" s="145">
        <v>27</v>
      </c>
      <c r="D38" s="161" t="s">
        <v>143</v>
      </c>
      <c r="E38" s="147">
        <v>61915.373951923844</v>
      </c>
    </row>
    <row r="39" spans="2:5" s="143" customFormat="1" ht="15" customHeight="1">
      <c r="B39" s="144" t="s">
        <v>144</v>
      </c>
      <c r="C39" s="145">
        <v>28</v>
      </c>
      <c r="D39" s="161" t="s">
        <v>145</v>
      </c>
      <c r="E39" s="147"/>
    </row>
    <row r="40" spans="2:5" s="143" customFormat="1" ht="15" customHeight="1">
      <c r="B40" s="144" t="s">
        <v>146</v>
      </c>
      <c r="C40" s="145">
        <v>29</v>
      </c>
      <c r="D40" s="161" t="s">
        <v>147</v>
      </c>
      <c r="E40" s="147">
        <v>422125.38</v>
      </c>
    </row>
    <row r="41" spans="2:5" s="155" customFormat="1" ht="15" customHeight="1" thickBot="1">
      <c r="B41" s="152" t="s">
        <v>148</v>
      </c>
      <c r="C41" s="153">
        <v>30</v>
      </c>
      <c r="D41" s="162" t="s">
        <v>149</v>
      </c>
      <c r="E41" s="228">
        <v>6304394.2035759101</v>
      </c>
    </row>
    <row r="42" spans="2:5" s="138" customFormat="1" ht="6" customHeight="1">
      <c r="B42" s="163"/>
      <c r="C42" s="164"/>
      <c r="D42" s="158"/>
      <c r="E42" s="159"/>
    </row>
    <row r="43" spans="2:5" s="138" customFormat="1" ht="14.4" thickBot="1">
      <c r="B43" s="163"/>
      <c r="C43" s="239" t="s">
        <v>150</v>
      </c>
      <c r="D43" s="239"/>
      <c r="E43" s="239"/>
    </row>
    <row r="44" spans="2:5" s="143" customFormat="1" ht="15" customHeight="1">
      <c r="B44" s="139" t="s">
        <v>151</v>
      </c>
      <c r="C44" s="140">
        <v>31</v>
      </c>
      <c r="D44" s="160" t="s">
        <v>152</v>
      </c>
      <c r="E44" s="142">
        <v>9620300</v>
      </c>
    </row>
    <row r="45" spans="2:5" s="143" customFormat="1" ht="15" customHeight="1">
      <c r="B45" s="144" t="s">
        <v>153</v>
      </c>
      <c r="C45" s="145">
        <v>32</v>
      </c>
      <c r="D45" s="161" t="s">
        <v>154</v>
      </c>
      <c r="E45" s="147"/>
    </row>
    <row r="46" spans="2:5" s="143" customFormat="1" ht="15" customHeight="1">
      <c r="B46" s="144" t="s">
        <v>155</v>
      </c>
      <c r="C46" s="145">
        <v>33</v>
      </c>
      <c r="D46" s="161" t="s">
        <v>156</v>
      </c>
      <c r="E46" s="147"/>
    </row>
    <row r="47" spans="2:5" s="143" customFormat="1" ht="15" customHeight="1">
      <c r="B47" s="144" t="s">
        <v>157</v>
      </c>
      <c r="C47" s="145">
        <v>34</v>
      </c>
      <c r="D47" s="161" t="s">
        <v>158</v>
      </c>
      <c r="E47" s="147">
        <v>2189033.4028142309</v>
      </c>
    </row>
    <row r="48" spans="2:5" s="143" customFormat="1" ht="15" customHeight="1">
      <c r="B48" s="144" t="s">
        <v>159</v>
      </c>
      <c r="C48" s="145">
        <v>35</v>
      </c>
      <c r="D48" s="161" t="s">
        <v>160</v>
      </c>
      <c r="E48" s="147">
        <v>2128420.5347315795</v>
      </c>
    </row>
    <row r="49" spans="2:5" s="143" customFormat="1" ht="15" customHeight="1">
      <c r="B49" s="144" t="s">
        <v>161</v>
      </c>
      <c r="C49" s="145">
        <v>36</v>
      </c>
      <c r="D49" s="161" t="s">
        <v>162</v>
      </c>
      <c r="E49" s="147"/>
    </row>
    <row r="50" spans="2:5" s="155" customFormat="1" ht="15" customHeight="1">
      <c r="B50" s="144" t="s">
        <v>163</v>
      </c>
      <c r="C50" s="165">
        <v>37</v>
      </c>
      <c r="D50" s="166" t="s">
        <v>164</v>
      </c>
      <c r="E50" s="229">
        <v>13937753.937545812</v>
      </c>
    </row>
    <row r="51" spans="2:5" s="155" customFormat="1" ht="15" customHeight="1" thickBot="1">
      <c r="B51" s="152" t="s">
        <v>165</v>
      </c>
      <c r="C51" s="167">
        <v>38</v>
      </c>
      <c r="D51" s="168" t="s">
        <v>166</v>
      </c>
      <c r="E51" s="230">
        <v>20242148.141121723</v>
      </c>
    </row>
    <row r="52" spans="2:5">
      <c r="E52" s="231"/>
    </row>
    <row r="54" spans="2:5">
      <c r="C54" s="242"/>
      <c r="D54" s="242"/>
      <c r="E54" s="242"/>
    </row>
    <row r="55" spans="2:5">
      <c r="C55" s="243"/>
      <c r="D55" s="243"/>
      <c r="E55" s="243"/>
    </row>
    <row r="56" spans="2:5">
      <c r="C56" s="242"/>
      <c r="D56" s="242"/>
      <c r="E56" s="242"/>
    </row>
    <row r="57" spans="2:5">
      <c r="C57" s="243"/>
      <c r="D57" s="243"/>
      <c r="E57" s="243"/>
    </row>
    <row r="58" spans="2:5" ht="15" customHeight="1">
      <c r="C58" s="242"/>
      <c r="D58" s="242"/>
      <c r="E58" s="242"/>
    </row>
    <row r="59" spans="2:5">
      <c r="C59" s="243"/>
      <c r="D59" s="243"/>
      <c r="E59" s="243"/>
    </row>
  </sheetData>
  <mergeCells count="11">
    <mergeCell ref="C5:E5"/>
    <mergeCell ref="C9:E9"/>
    <mergeCell ref="B3:F3"/>
    <mergeCell ref="C58:E58"/>
    <mergeCell ref="C59:E59"/>
    <mergeCell ref="C30:E30"/>
    <mergeCell ref="C43:E43"/>
    <mergeCell ref="C54:E54"/>
    <mergeCell ref="C55:E55"/>
    <mergeCell ref="C56:E56"/>
    <mergeCell ref="C57:E57"/>
  </mergeCells>
  <conditionalFormatting sqref="E50">
    <cfRule type="cellIs" dxfId="0" priority="1" operator="lessThan">
      <formula>2200000</formula>
    </cfRule>
  </conditionalFormatting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4.9989318521683403E-2"/>
  </sheetPr>
  <dimension ref="B1:G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B3" sqref="B3"/>
    </sheetView>
  </sheetViews>
  <sheetFormatPr defaultColWidth="9.109375" defaultRowHeight="13.8"/>
  <cols>
    <col min="1" max="1" width="2" style="138" customWidth="1"/>
    <col min="2" max="2" width="11" style="138" customWidth="1"/>
    <col min="3" max="3" width="5.88671875" style="138" customWidth="1"/>
    <col min="4" max="4" width="81.6640625" style="138" customWidth="1"/>
    <col min="5" max="5" width="15.6640625" style="138" customWidth="1"/>
    <col min="6" max="16384" width="9.109375" style="138"/>
  </cols>
  <sheetData>
    <row r="1" spans="2:6" ht="15" customHeight="1">
      <c r="B1" s="143" t="s">
        <v>241</v>
      </c>
      <c r="C1" s="143"/>
      <c r="D1" s="170"/>
      <c r="E1" s="208" t="s">
        <v>238</v>
      </c>
    </row>
    <row r="2" spans="2:6" ht="16.5" customHeight="1">
      <c r="B2" s="240" t="s">
        <v>244</v>
      </c>
      <c r="C2" s="241"/>
      <c r="D2" s="241"/>
      <c r="E2" s="241"/>
      <c r="F2" s="241"/>
    </row>
    <row r="3" spans="2:6" ht="15" customHeight="1"/>
    <row r="4" spans="2:6" s="171" customFormat="1" ht="12.75" customHeight="1">
      <c r="D4" s="246" t="s">
        <v>167</v>
      </c>
      <c r="E4" s="246"/>
    </row>
    <row r="5" spans="2:6" ht="15" customHeight="1" thickBot="1">
      <c r="E5" s="206" t="s">
        <v>85</v>
      </c>
    </row>
    <row r="6" spans="2:6" s="174" customFormat="1" ht="45" customHeight="1" thickBot="1">
      <c r="B6" s="130" t="s">
        <v>86</v>
      </c>
      <c r="C6" s="172" t="s">
        <v>87</v>
      </c>
      <c r="D6" s="173"/>
      <c r="E6" s="134" t="s">
        <v>88</v>
      </c>
    </row>
    <row r="7" spans="2:6" ht="9" customHeight="1">
      <c r="C7" s="143"/>
      <c r="D7" s="143"/>
      <c r="E7" s="175"/>
    </row>
    <row r="8" spans="2:6" ht="15" customHeight="1" thickBot="1">
      <c r="C8" s="244" t="s">
        <v>168</v>
      </c>
      <c r="D8" s="244"/>
      <c r="E8" s="244"/>
    </row>
    <row r="9" spans="2:6" ht="15" customHeight="1">
      <c r="B9" s="176" t="s">
        <v>90</v>
      </c>
      <c r="C9" s="177">
        <v>1</v>
      </c>
      <c r="D9" s="178" t="s">
        <v>169</v>
      </c>
      <c r="E9" s="179">
        <v>6989708.5247489735</v>
      </c>
    </row>
    <row r="10" spans="2:6" ht="15" customHeight="1">
      <c r="B10" s="180" t="s">
        <v>91</v>
      </c>
      <c r="C10" s="181">
        <v>2</v>
      </c>
      <c r="D10" s="182" t="s">
        <v>170</v>
      </c>
      <c r="E10" s="183">
        <v>1097359.6415971145</v>
      </c>
    </row>
    <row r="11" spans="2:6" ht="15" customHeight="1">
      <c r="B11" s="180" t="s">
        <v>93</v>
      </c>
      <c r="C11" s="181">
        <v>3</v>
      </c>
      <c r="D11" s="184" t="s">
        <v>171</v>
      </c>
      <c r="E11" s="183">
        <v>-4652.8950775466801</v>
      </c>
    </row>
    <row r="12" spans="2:6" ht="15" customHeight="1">
      <c r="B12" s="180" t="s">
        <v>95</v>
      </c>
      <c r="C12" s="181">
        <v>4</v>
      </c>
      <c r="D12" s="185" t="s">
        <v>172</v>
      </c>
      <c r="E12" s="183">
        <v>-186386.03031936684</v>
      </c>
    </row>
    <row r="13" spans="2:6" s="143" customFormat="1" ht="15" customHeight="1">
      <c r="B13" s="180" t="s">
        <v>97</v>
      </c>
      <c r="C13" s="145">
        <v>5</v>
      </c>
      <c r="D13" s="146" t="s">
        <v>173</v>
      </c>
      <c r="E13" s="148">
        <v>5710615.7479100395</v>
      </c>
    </row>
    <row r="14" spans="2:6" ht="15" customHeight="1">
      <c r="B14" s="180" t="s">
        <v>99</v>
      </c>
      <c r="C14" s="181">
        <v>6</v>
      </c>
      <c r="D14" s="182" t="s">
        <v>174</v>
      </c>
      <c r="E14" s="183">
        <v>1994373.2678794125</v>
      </c>
    </row>
    <row r="15" spans="2:6" ht="15" customHeight="1">
      <c r="B15" s="180" t="s">
        <v>101</v>
      </c>
      <c r="C15" s="181">
        <v>7</v>
      </c>
      <c r="D15" s="182" t="s">
        <v>175</v>
      </c>
      <c r="E15" s="183">
        <v>28932.631000000001</v>
      </c>
    </row>
    <row r="16" spans="2:6" ht="15" customHeight="1">
      <c r="B16" s="180" t="s">
        <v>103</v>
      </c>
      <c r="C16" s="181">
        <v>8</v>
      </c>
      <c r="D16" s="184" t="s">
        <v>176</v>
      </c>
      <c r="E16" s="183">
        <v>2584967.386134733</v>
      </c>
    </row>
    <row r="17" spans="2:7" ht="15" customHeight="1">
      <c r="B17" s="180" t="s">
        <v>105</v>
      </c>
      <c r="C17" s="181">
        <v>9</v>
      </c>
      <c r="D17" s="184" t="s">
        <v>177</v>
      </c>
      <c r="E17" s="183">
        <v>2615929.5685016001</v>
      </c>
    </row>
    <row r="18" spans="2:7" ht="15" customHeight="1">
      <c r="B18" s="180" t="s">
        <v>107</v>
      </c>
      <c r="C18" s="181">
        <v>10</v>
      </c>
      <c r="D18" s="184" t="s">
        <v>178</v>
      </c>
      <c r="E18" s="183">
        <v>5578.75</v>
      </c>
    </row>
    <row r="19" spans="2:7" s="143" customFormat="1" ht="15" customHeight="1">
      <c r="B19" s="180" t="s">
        <v>109</v>
      </c>
      <c r="C19" s="145">
        <v>11</v>
      </c>
      <c r="D19" s="146" t="s">
        <v>179</v>
      </c>
      <c r="E19" s="148">
        <v>1928899.7045125449</v>
      </c>
    </row>
    <row r="20" spans="2:7" s="143" customFormat="1" ht="15" customHeight="1">
      <c r="B20" s="180" t="s">
        <v>111</v>
      </c>
      <c r="C20" s="145">
        <v>12</v>
      </c>
      <c r="D20" s="146" t="s">
        <v>180</v>
      </c>
      <c r="E20" s="183"/>
    </row>
    <row r="21" spans="2:7" s="143" customFormat="1" ht="15" customHeight="1">
      <c r="B21" s="180" t="s">
        <v>113</v>
      </c>
      <c r="C21" s="145">
        <v>13</v>
      </c>
      <c r="D21" s="146" t="s">
        <v>181</v>
      </c>
      <c r="E21" s="148">
        <v>263379.77706899698</v>
      </c>
    </row>
    <row r="22" spans="2:7" s="143" customFormat="1" ht="15" customHeight="1" thickBot="1">
      <c r="B22" s="186" t="s">
        <v>115</v>
      </c>
      <c r="C22" s="187">
        <v>14</v>
      </c>
      <c r="D22" s="188" t="s">
        <v>182</v>
      </c>
      <c r="E22" s="189">
        <v>4045095.8204664914</v>
      </c>
    </row>
    <row r="23" spans="2:7" ht="9" customHeight="1">
      <c r="C23" s="157"/>
      <c r="D23" s="190"/>
      <c r="E23" s="159"/>
    </row>
    <row r="24" spans="2:7" ht="15" customHeight="1" thickBot="1">
      <c r="C24" s="244" t="s">
        <v>183</v>
      </c>
      <c r="D24" s="244"/>
      <c r="E24" s="244"/>
    </row>
    <row r="25" spans="2:7" ht="15" customHeight="1">
      <c r="B25" s="176" t="s">
        <v>117</v>
      </c>
      <c r="C25" s="177">
        <v>15</v>
      </c>
      <c r="D25" s="178" t="s">
        <v>169</v>
      </c>
      <c r="E25" s="179">
        <v>0</v>
      </c>
    </row>
    <row r="26" spans="2:7" ht="15" customHeight="1">
      <c r="B26" s="180" t="s">
        <v>119</v>
      </c>
      <c r="C26" s="181">
        <v>16</v>
      </c>
      <c r="D26" s="182" t="s">
        <v>170</v>
      </c>
      <c r="E26" s="183">
        <v>0</v>
      </c>
      <c r="G26" s="191"/>
    </row>
    <row r="27" spans="2:7" ht="15" customHeight="1">
      <c r="B27" s="180" t="s">
        <v>121</v>
      </c>
      <c r="C27" s="181">
        <v>17</v>
      </c>
      <c r="D27" s="184" t="s">
        <v>171</v>
      </c>
      <c r="E27" s="183"/>
      <c r="G27" s="191"/>
    </row>
    <row r="28" spans="2:7" ht="15" customHeight="1">
      <c r="B28" s="180" t="s">
        <v>123</v>
      </c>
      <c r="C28" s="181">
        <v>18</v>
      </c>
      <c r="D28" s="184" t="s">
        <v>172</v>
      </c>
      <c r="E28" s="183">
        <v>0</v>
      </c>
    </row>
    <row r="29" spans="2:7" s="143" customFormat="1" ht="15" customHeight="1">
      <c r="B29" s="180" t="s">
        <v>125</v>
      </c>
      <c r="C29" s="145">
        <v>19</v>
      </c>
      <c r="D29" s="146" t="s">
        <v>184</v>
      </c>
      <c r="E29" s="148">
        <v>0</v>
      </c>
    </row>
    <row r="30" spans="2:7" ht="15" customHeight="1">
      <c r="B30" s="180" t="s">
        <v>128</v>
      </c>
      <c r="C30" s="181">
        <v>20</v>
      </c>
      <c r="D30" s="182" t="s">
        <v>174</v>
      </c>
      <c r="E30" s="183">
        <v>0</v>
      </c>
      <c r="G30" s="191"/>
    </row>
    <row r="31" spans="2:7" ht="15" customHeight="1">
      <c r="B31" s="180" t="s">
        <v>130</v>
      </c>
      <c r="C31" s="181">
        <v>21</v>
      </c>
      <c r="D31" s="182" t="s">
        <v>185</v>
      </c>
      <c r="E31" s="183">
        <v>0</v>
      </c>
    </row>
    <row r="32" spans="2:7" ht="15" customHeight="1">
      <c r="B32" s="180" t="s">
        <v>132</v>
      </c>
      <c r="C32" s="181">
        <v>22</v>
      </c>
      <c r="D32" s="184" t="s">
        <v>176</v>
      </c>
      <c r="E32" s="183">
        <v>480.99575700415397</v>
      </c>
    </row>
    <row r="33" spans="2:5" ht="15" customHeight="1">
      <c r="B33" s="180" t="s">
        <v>134</v>
      </c>
      <c r="C33" s="181">
        <v>23</v>
      </c>
      <c r="D33" s="184" t="s">
        <v>177</v>
      </c>
      <c r="E33" s="183"/>
    </row>
    <row r="34" spans="2:5" ht="15" customHeight="1">
      <c r="B34" s="180" t="s">
        <v>136</v>
      </c>
      <c r="C34" s="181">
        <v>24</v>
      </c>
      <c r="D34" s="184" t="s">
        <v>186</v>
      </c>
      <c r="E34" s="183"/>
    </row>
    <row r="35" spans="2:5" s="143" customFormat="1" ht="15" customHeight="1">
      <c r="B35" s="180" t="s">
        <v>138</v>
      </c>
      <c r="C35" s="145">
        <v>25</v>
      </c>
      <c r="D35" s="146" t="s">
        <v>187</v>
      </c>
      <c r="E35" s="183">
        <v>480.99575700415397</v>
      </c>
    </row>
    <row r="36" spans="2:5" ht="15" customHeight="1">
      <c r="B36" s="180" t="s">
        <v>140</v>
      </c>
      <c r="C36" s="181">
        <v>26</v>
      </c>
      <c r="D36" s="182" t="s">
        <v>188</v>
      </c>
      <c r="E36" s="183"/>
    </row>
    <row r="37" spans="2:5" ht="15" customHeight="1">
      <c r="B37" s="180" t="s">
        <v>142</v>
      </c>
      <c r="C37" s="181">
        <v>27</v>
      </c>
      <c r="D37" s="184" t="s">
        <v>189</v>
      </c>
      <c r="E37" s="183"/>
    </row>
    <row r="38" spans="2:5" s="143" customFormat="1" ht="15" customHeight="1">
      <c r="B38" s="180" t="s">
        <v>144</v>
      </c>
      <c r="C38" s="145">
        <v>28</v>
      </c>
      <c r="D38" s="146" t="s">
        <v>190</v>
      </c>
      <c r="E38" s="183">
        <v>0</v>
      </c>
    </row>
    <row r="39" spans="2:5" s="143" customFormat="1" ht="15" customHeight="1">
      <c r="B39" s="180" t="s">
        <v>146</v>
      </c>
      <c r="C39" s="145">
        <v>29</v>
      </c>
      <c r="D39" s="146" t="s">
        <v>191</v>
      </c>
      <c r="E39" s="183"/>
    </row>
    <row r="40" spans="2:5" s="143" customFormat="1" ht="15" customHeight="1">
      <c r="B40" s="180" t="s">
        <v>148</v>
      </c>
      <c r="C40" s="145">
        <v>30</v>
      </c>
      <c r="D40" s="146" t="s">
        <v>181</v>
      </c>
      <c r="E40" s="183">
        <v>0</v>
      </c>
    </row>
    <row r="41" spans="2:5" s="143" customFormat="1" ht="15" customHeight="1" thickBot="1">
      <c r="B41" s="186" t="s">
        <v>151</v>
      </c>
      <c r="C41" s="187">
        <v>31</v>
      </c>
      <c r="D41" s="188" t="s">
        <v>192</v>
      </c>
      <c r="E41" s="189">
        <v>-480.99575700415397</v>
      </c>
    </row>
    <row r="42" spans="2:5" s="143" customFormat="1" ht="9" customHeight="1" thickBot="1">
      <c r="C42" s="157"/>
      <c r="D42" s="192"/>
      <c r="E42" s="193"/>
    </row>
    <row r="43" spans="2:5" s="143" customFormat="1" ht="15" customHeight="1" thickBot="1">
      <c r="B43" s="194" t="s">
        <v>153</v>
      </c>
      <c r="C43" s="195">
        <v>32</v>
      </c>
      <c r="D43" s="196" t="s">
        <v>193</v>
      </c>
      <c r="E43" s="197">
        <v>4044614.8247094871</v>
      </c>
    </row>
    <row r="44" spans="2:5" ht="9" customHeight="1">
      <c r="C44" s="157"/>
      <c r="D44" s="192"/>
      <c r="E44" s="159"/>
    </row>
    <row r="45" spans="2:5" ht="15" customHeight="1" thickBot="1">
      <c r="C45" s="157"/>
      <c r="D45" s="244" t="s">
        <v>194</v>
      </c>
      <c r="E45" s="244"/>
    </row>
    <row r="46" spans="2:5" ht="15" customHeight="1">
      <c r="B46" s="176" t="s">
        <v>155</v>
      </c>
      <c r="C46" s="177">
        <v>33</v>
      </c>
      <c r="D46" s="198" t="s">
        <v>195</v>
      </c>
      <c r="E46" s="179"/>
    </row>
    <row r="47" spans="2:5" ht="15" customHeight="1">
      <c r="B47" s="180" t="s">
        <v>157</v>
      </c>
      <c r="C47" s="181">
        <v>34</v>
      </c>
      <c r="D47" s="182" t="s">
        <v>196</v>
      </c>
      <c r="E47" s="183"/>
    </row>
    <row r="48" spans="2:5" ht="15" customHeight="1">
      <c r="B48" s="180" t="s">
        <v>159</v>
      </c>
      <c r="C48" s="181">
        <v>35</v>
      </c>
      <c r="D48" s="182" t="s">
        <v>197</v>
      </c>
      <c r="E48" s="183"/>
    </row>
    <row r="49" spans="2:5" s="143" customFormat="1" ht="15" customHeight="1" thickBot="1">
      <c r="B49" s="186" t="s">
        <v>161</v>
      </c>
      <c r="C49" s="187">
        <v>36</v>
      </c>
      <c r="D49" s="188" t="s">
        <v>198</v>
      </c>
      <c r="E49" s="189">
        <f>E46-E47-E48</f>
        <v>0</v>
      </c>
    </row>
    <row r="50" spans="2:5" ht="8.25" customHeight="1">
      <c r="C50" s="157"/>
      <c r="D50" s="190"/>
      <c r="E50" s="159"/>
    </row>
    <row r="51" spans="2:5" ht="15" customHeight="1" thickBot="1">
      <c r="C51" s="244" t="s">
        <v>199</v>
      </c>
      <c r="D51" s="244"/>
      <c r="E51" s="244"/>
    </row>
    <row r="52" spans="2:5" ht="15" customHeight="1">
      <c r="B52" s="176" t="s">
        <v>163</v>
      </c>
      <c r="C52" s="177">
        <v>37</v>
      </c>
      <c r="D52" s="178" t="s">
        <v>200</v>
      </c>
      <c r="E52" s="179">
        <v>1172575.04</v>
      </c>
    </row>
    <row r="53" spans="2:5" ht="15" customHeight="1">
      <c r="B53" s="180" t="s">
        <v>165</v>
      </c>
      <c r="C53" s="181">
        <v>38</v>
      </c>
      <c r="D53" s="184" t="s">
        <v>201</v>
      </c>
      <c r="E53" s="183">
        <v>0</v>
      </c>
    </row>
    <row r="54" spans="2:5" ht="15" customHeight="1">
      <c r="B54" s="180" t="s">
        <v>202</v>
      </c>
      <c r="C54" s="181">
        <v>39</v>
      </c>
      <c r="D54" s="184" t="s">
        <v>203</v>
      </c>
      <c r="E54" s="183">
        <v>0</v>
      </c>
    </row>
    <row r="55" spans="2:5" ht="15" customHeight="1">
      <c r="B55" s="180" t="s">
        <v>204</v>
      </c>
      <c r="C55" s="181">
        <v>40</v>
      </c>
      <c r="D55" s="184" t="s">
        <v>205</v>
      </c>
      <c r="E55" s="183">
        <v>0</v>
      </c>
    </row>
    <row r="56" spans="2:5" ht="15" customHeight="1">
      <c r="B56" s="180" t="s">
        <v>206</v>
      </c>
      <c r="C56" s="181">
        <v>41</v>
      </c>
      <c r="D56" s="184" t="s">
        <v>108</v>
      </c>
      <c r="E56" s="183">
        <v>0</v>
      </c>
    </row>
    <row r="57" spans="2:5" ht="15" customHeight="1">
      <c r="B57" s="180" t="s">
        <v>207</v>
      </c>
      <c r="C57" s="181">
        <v>42</v>
      </c>
      <c r="D57" s="184" t="s">
        <v>110</v>
      </c>
      <c r="E57" s="183">
        <v>0</v>
      </c>
    </row>
    <row r="58" spans="2:5" ht="15" customHeight="1">
      <c r="B58" s="180" t="s">
        <v>208</v>
      </c>
      <c r="C58" s="181">
        <v>43</v>
      </c>
      <c r="D58" s="184" t="s">
        <v>118</v>
      </c>
      <c r="E58" s="183">
        <v>0</v>
      </c>
    </row>
    <row r="59" spans="2:5" ht="15" customHeight="1">
      <c r="B59" s="180" t="s">
        <v>209</v>
      </c>
      <c r="C59" s="181">
        <v>44</v>
      </c>
      <c r="D59" s="184" t="s">
        <v>210</v>
      </c>
      <c r="E59" s="183">
        <v>107604.22</v>
      </c>
    </row>
    <row r="60" spans="2:5" ht="15" customHeight="1">
      <c r="B60" s="180" t="s">
        <v>211</v>
      </c>
      <c r="C60" s="181">
        <v>45</v>
      </c>
      <c r="D60" s="184" t="s">
        <v>212</v>
      </c>
      <c r="E60" s="183"/>
    </row>
    <row r="61" spans="2:5" s="190" customFormat="1" ht="15" customHeight="1" thickBot="1">
      <c r="B61" s="186" t="s">
        <v>213</v>
      </c>
      <c r="C61" s="199">
        <v>46</v>
      </c>
      <c r="D61" s="200" t="s">
        <v>214</v>
      </c>
      <c r="E61" s="189">
        <v>1280179.26</v>
      </c>
    </row>
    <row r="62" spans="2:5" s="190" customFormat="1" ht="9" customHeight="1">
      <c r="C62" s="157"/>
      <c r="E62" s="193"/>
    </row>
    <row r="63" spans="2:5" s="190" customFormat="1" ht="15" customHeight="1" thickBot="1">
      <c r="C63" s="245" t="s">
        <v>215</v>
      </c>
      <c r="D63" s="245"/>
      <c r="E63" s="245"/>
    </row>
    <row r="64" spans="2:5" ht="15" customHeight="1">
      <c r="B64" s="176" t="s">
        <v>216</v>
      </c>
      <c r="C64" s="177">
        <v>47</v>
      </c>
      <c r="D64" s="178" t="s">
        <v>217</v>
      </c>
      <c r="E64" s="179">
        <v>1644162.7965014575</v>
      </c>
    </row>
    <row r="65" spans="2:5" ht="15" customHeight="1">
      <c r="B65" s="180" t="s">
        <v>218</v>
      </c>
      <c r="C65" s="181">
        <v>48</v>
      </c>
      <c r="D65" s="184" t="s">
        <v>219</v>
      </c>
      <c r="E65" s="183">
        <v>390324.65</v>
      </c>
    </row>
    <row r="66" spans="2:5" ht="15" customHeight="1">
      <c r="B66" s="180" t="s">
        <v>220</v>
      </c>
      <c r="C66" s="181">
        <v>49</v>
      </c>
      <c r="D66" s="184" t="s">
        <v>221</v>
      </c>
      <c r="E66" s="183">
        <v>70876.534198265203</v>
      </c>
    </row>
    <row r="67" spans="2:5" ht="15" customHeight="1">
      <c r="B67" s="180" t="s">
        <v>222</v>
      </c>
      <c r="C67" s="181">
        <v>50</v>
      </c>
      <c r="D67" s="184" t="s">
        <v>223</v>
      </c>
      <c r="E67" s="183">
        <v>193171.44</v>
      </c>
    </row>
    <row r="68" spans="2:5" ht="15" customHeight="1">
      <c r="B68" s="180" t="s">
        <v>224</v>
      </c>
      <c r="C68" s="181">
        <v>51</v>
      </c>
      <c r="D68" s="184" t="s">
        <v>225</v>
      </c>
      <c r="E68" s="183">
        <v>9838.99</v>
      </c>
    </row>
    <row r="69" spans="2:5" ht="15" customHeight="1">
      <c r="B69" s="180" t="s">
        <v>226</v>
      </c>
      <c r="C69" s="181">
        <v>52</v>
      </c>
      <c r="D69" s="184" t="s">
        <v>227</v>
      </c>
      <c r="E69" s="183"/>
    </row>
    <row r="70" spans="2:5" ht="15" customHeight="1" thickBot="1">
      <c r="B70" s="201" t="s">
        <v>228</v>
      </c>
      <c r="C70" s="202">
        <v>53</v>
      </c>
      <c r="D70" s="203" t="s">
        <v>229</v>
      </c>
      <c r="E70" s="204">
        <v>-482299.14546275674</v>
      </c>
    </row>
    <row r="71" spans="2:5" ht="9" customHeight="1" thickBot="1">
      <c r="C71" s="164"/>
      <c r="D71" s="191"/>
      <c r="E71" s="205"/>
    </row>
    <row r="72" spans="2:5" s="143" customFormat="1" ht="15" customHeight="1">
      <c r="B72" s="176" t="s">
        <v>230</v>
      </c>
      <c r="C72" s="140">
        <v>54</v>
      </c>
      <c r="D72" s="141" t="s">
        <v>231</v>
      </c>
      <c r="E72" s="233">
        <v>2534120.5285470076</v>
      </c>
    </row>
    <row r="73" spans="2:5" s="143" customFormat="1" ht="15" customHeight="1">
      <c r="B73" s="180" t="s">
        <v>232</v>
      </c>
      <c r="C73" s="145">
        <v>55</v>
      </c>
      <c r="D73" s="146" t="s">
        <v>233</v>
      </c>
      <c r="E73" s="148">
        <v>405699.99381542811</v>
      </c>
    </row>
    <row r="74" spans="2:5" s="143" customFormat="1" ht="15" customHeight="1" thickBot="1">
      <c r="B74" s="186" t="s">
        <v>234</v>
      </c>
      <c r="C74" s="187">
        <v>56</v>
      </c>
      <c r="D74" s="188" t="s">
        <v>235</v>
      </c>
      <c r="E74" s="189">
        <v>2128420.5347315795</v>
      </c>
    </row>
    <row r="75" spans="2:5">
      <c r="D75" s="190"/>
    </row>
    <row r="76" spans="2:5">
      <c r="C76" s="242"/>
      <c r="D76" s="242"/>
      <c r="E76" s="242"/>
    </row>
    <row r="77" spans="2:5">
      <c r="C77" s="243"/>
      <c r="D77" s="243"/>
      <c r="E77" s="243"/>
    </row>
    <row r="78" spans="2:5">
      <c r="C78" s="242"/>
      <c r="D78" s="242"/>
      <c r="E78" s="242"/>
    </row>
    <row r="79" spans="2:5">
      <c r="C79" s="243"/>
      <c r="D79" s="243"/>
      <c r="E79" s="243"/>
    </row>
    <row r="80" spans="2:5">
      <c r="C80" s="242"/>
      <c r="D80" s="242"/>
      <c r="E80" s="242"/>
    </row>
    <row r="81" spans="3:5">
      <c r="C81" s="243"/>
      <c r="D81" s="243"/>
      <c r="E81" s="243"/>
    </row>
  </sheetData>
  <mergeCells count="13">
    <mergeCell ref="D4:E4"/>
    <mergeCell ref="C8:E8"/>
    <mergeCell ref="C78:E78"/>
    <mergeCell ref="C79:E79"/>
    <mergeCell ref="B2:F2"/>
    <mergeCell ref="C80:E80"/>
    <mergeCell ref="C81:E81"/>
    <mergeCell ref="C24:E24"/>
    <mergeCell ref="D45:E45"/>
    <mergeCell ref="C51:E51"/>
    <mergeCell ref="C63:E63"/>
    <mergeCell ref="C76:E76"/>
    <mergeCell ref="C77:E77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A1:AL52"/>
  <sheetViews>
    <sheetView zoomScale="79" zoomScaleNormal="90" zoomScaleSheetLayoutView="5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A53" sqref="AA53"/>
    </sheetView>
  </sheetViews>
  <sheetFormatPr defaultColWidth="9.109375" defaultRowHeight="13.8"/>
  <cols>
    <col min="1" max="1" width="5.88671875" style="1" customWidth="1"/>
    <col min="2" max="2" width="49.5546875" style="1" customWidth="1"/>
    <col min="3" max="3" width="6.88671875" style="1" customWidth="1"/>
    <col min="4" max="4" width="9" style="1" bestFit="1" customWidth="1"/>
    <col min="5" max="5" width="6.109375" style="1" customWidth="1"/>
    <col min="6" max="6" width="9.109375" style="1" customWidth="1"/>
    <col min="7" max="7" width="13.33203125" style="1" customWidth="1"/>
    <col min="8" max="8" width="19.109375" style="1" customWidth="1"/>
    <col min="9" max="9" width="10.6640625" style="1" customWidth="1"/>
    <col min="10" max="10" width="10" style="1" customWidth="1"/>
    <col min="11" max="11" width="9" style="1" bestFit="1" customWidth="1"/>
    <col min="12" max="12" width="9.6640625" style="1" customWidth="1"/>
    <col min="13" max="13" width="6.88671875" style="1" bestFit="1" customWidth="1"/>
    <col min="14" max="14" width="10.44140625" style="1" customWidth="1"/>
    <col min="15" max="15" width="12.109375" style="1" customWidth="1"/>
    <col min="16" max="17" width="10.33203125" style="1" customWidth="1"/>
    <col min="18" max="20" width="9.109375" style="1"/>
    <col min="21" max="21" width="12.44140625" style="1" bestFit="1" customWidth="1"/>
    <col min="22" max="24" width="9.109375" style="1"/>
    <col min="25" max="25" width="10" style="1" bestFit="1" customWidth="1"/>
    <col min="26" max="27" width="9.109375" style="1"/>
    <col min="28" max="28" width="3" style="1" customWidth="1"/>
    <col min="29" max="32" width="9.109375" style="1"/>
    <col min="33" max="34" width="10.33203125" style="1" customWidth="1"/>
    <col min="35" max="36" width="10.6640625" style="1" customWidth="1"/>
    <col min="37" max="16384" width="9.109375" style="1"/>
  </cols>
  <sheetData>
    <row r="1" spans="1:38">
      <c r="A1" s="247" t="s">
        <v>236</v>
      </c>
      <c r="B1" s="247"/>
      <c r="C1" s="224"/>
      <c r="D1" s="224"/>
      <c r="E1" s="224"/>
    </row>
    <row r="2" spans="1:38">
      <c r="A2" s="209" t="s">
        <v>240</v>
      </c>
    </row>
    <row r="3" spans="1:38">
      <c r="A3" s="209" t="s">
        <v>241</v>
      </c>
    </row>
    <row r="4" spans="1:38">
      <c r="A4" s="209" t="str">
        <f>IS!B2</f>
        <v xml:space="preserve">ანგარიშგების პერიოდი: 01.01.2022 - 31.12.2023
    </v>
      </c>
    </row>
    <row r="6" spans="1:38" ht="15" customHeight="1">
      <c r="C6" s="262" t="s">
        <v>82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C6" s="264" t="s">
        <v>83</v>
      </c>
      <c r="AD6" s="264"/>
      <c r="AE6" s="264"/>
      <c r="AF6" s="264"/>
      <c r="AG6" s="264"/>
      <c r="AH6" s="264"/>
      <c r="AI6" s="264"/>
      <c r="AJ6" s="264"/>
      <c r="AK6" s="264"/>
      <c r="AL6" s="264"/>
    </row>
    <row r="7" spans="1:38" ht="15.75" customHeight="1" thickBot="1"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3"/>
      <c r="S7" s="263"/>
      <c r="T7" s="263"/>
      <c r="U7" s="263"/>
      <c r="V7" s="263"/>
      <c r="W7" s="263"/>
      <c r="X7" s="263"/>
      <c r="Y7" s="263"/>
      <c r="Z7" s="263"/>
      <c r="AA7" s="263"/>
      <c r="AC7" s="265"/>
      <c r="AD7" s="265"/>
      <c r="AE7" s="265"/>
      <c r="AF7" s="265"/>
      <c r="AG7" s="265"/>
      <c r="AH7" s="265"/>
      <c r="AI7" s="265"/>
      <c r="AJ7" s="265"/>
      <c r="AK7" s="265"/>
      <c r="AL7" s="265"/>
    </row>
    <row r="8" spans="1:38" ht="89.25" customHeight="1">
      <c r="A8" s="248" t="s">
        <v>23</v>
      </c>
      <c r="B8" s="251" t="s">
        <v>70</v>
      </c>
      <c r="C8" s="256" t="s">
        <v>22</v>
      </c>
      <c r="D8" s="257"/>
      <c r="E8" s="257"/>
      <c r="F8" s="257"/>
      <c r="G8" s="257"/>
      <c r="H8" s="257" t="s">
        <v>239</v>
      </c>
      <c r="I8" s="257" t="s">
        <v>71</v>
      </c>
      <c r="J8" s="257"/>
      <c r="K8" s="257" t="s">
        <v>72</v>
      </c>
      <c r="L8" s="257"/>
      <c r="M8" s="257"/>
      <c r="N8" s="257"/>
      <c r="O8" s="257"/>
      <c r="P8" s="257" t="s">
        <v>73</v>
      </c>
      <c r="Q8" s="257"/>
      <c r="R8" s="257" t="s">
        <v>74</v>
      </c>
      <c r="S8" s="257"/>
      <c r="T8" s="257"/>
      <c r="U8" s="257"/>
      <c r="V8" s="257"/>
      <c r="W8" s="257"/>
      <c r="X8" s="257"/>
      <c r="Y8" s="257"/>
      <c r="Z8" s="257" t="s">
        <v>77</v>
      </c>
      <c r="AA8" s="271"/>
      <c r="AC8" s="274" t="s">
        <v>71</v>
      </c>
      <c r="AD8" s="266"/>
      <c r="AE8" s="266" t="s">
        <v>72</v>
      </c>
      <c r="AF8" s="266"/>
      <c r="AG8" s="266" t="s">
        <v>78</v>
      </c>
      <c r="AH8" s="266"/>
      <c r="AI8" s="266" t="s">
        <v>79</v>
      </c>
      <c r="AJ8" s="266"/>
      <c r="AK8" s="266" t="s">
        <v>77</v>
      </c>
      <c r="AL8" s="251"/>
    </row>
    <row r="9" spans="1:38" ht="50.25" customHeight="1">
      <c r="A9" s="249"/>
      <c r="B9" s="252"/>
      <c r="C9" s="254" t="s">
        <v>15</v>
      </c>
      <c r="D9" s="255"/>
      <c r="E9" s="255"/>
      <c r="F9" s="255"/>
      <c r="G9" s="225" t="s">
        <v>16</v>
      </c>
      <c r="H9" s="272"/>
      <c r="I9" s="258" t="s">
        <v>0</v>
      </c>
      <c r="J9" s="258" t="s">
        <v>1</v>
      </c>
      <c r="K9" s="255" t="s">
        <v>0</v>
      </c>
      <c r="L9" s="255"/>
      <c r="M9" s="255"/>
      <c r="N9" s="255"/>
      <c r="O9" s="225" t="s">
        <v>1</v>
      </c>
      <c r="P9" s="258" t="s">
        <v>80</v>
      </c>
      <c r="Q9" s="258" t="s">
        <v>81</v>
      </c>
      <c r="R9" s="255" t="s">
        <v>75</v>
      </c>
      <c r="S9" s="255"/>
      <c r="T9" s="255"/>
      <c r="U9" s="255"/>
      <c r="V9" s="255" t="s">
        <v>76</v>
      </c>
      <c r="W9" s="255"/>
      <c r="X9" s="255"/>
      <c r="Y9" s="255"/>
      <c r="Z9" s="258" t="s">
        <v>17</v>
      </c>
      <c r="AA9" s="277" t="s">
        <v>18</v>
      </c>
      <c r="AC9" s="275" t="s">
        <v>0</v>
      </c>
      <c r="AD9" s="267" t="s">
        <v>1</v>
      </c>
      <c r="AE9" s="267" t="s">
        <v>0</v>
      </c>
      <c r="AF9" s="267" t="s">
        <v>1</v>
      </c>
      <c r="AG9" s="267" t="s">
        <v>80</v>
      </c>
      <c r="AH9" s="267" t="s">
        <v>81</v>
      </c>
      <c r="AI9" s="267" t="s">
        <v>75</v>
      </c>
      <c r="AJ9" s="267" t="s">
        <v>76</v>
      </c>
      <c r="AK9" s="267" t="s">
        <v>17</v>
      </c>
      <c r="AL9" s="269" t="s">
        <v>18</v>
      </c>
    </row>
    <row r="10" spans="1:38" ht="102.75" customHeight="1" thickBot="1">
      <c r="A10" s="250"/>
      <c r="B10" s="253"/>
      <c r="C10" s="226" t="s">
        <v>19</v>
      </c>
      <c r="D10" s="227" t="s">
        <v>20</v>
      </c>
      <c r="E10" s="227" t="s">
        <v>21</v>
      </c>
      <c r="F10" s="227" t="s">
        <v>10</v>
      </c>
      <c r="G10" s="227" t="s">
        <v>10</v>
      </c>
      <c r="H10" s="273"/>
      <c r="I10" s="259"/>
      <c r="J10" s="259"/>
      <c r="K10" s="227" t="s">
        <v>19</v>
      </c>
      <c r="L10" s="227" t="s">
        <v>20</v>
      </c>
      <c r="M10" s="227" t="s">
        <v>21</v>
      </c>
      <c r="N10" s="227" t="s">
        <v>10</v>
      </c>
      <c r="O10" s="227" t="s">
        <v>10</v>
      </c>
      <c r="P10" s="259"/>
      <c r="Q10" s="259"/>
      <c r="R10" s="227" t="s">
        <v>19</v>
      </c>
      <c r="S10" s="227" t="s">
        <v>20</v>
      </c>
      <c r="T10" s="227" t="s">
        <v>21</v>
      </c>
      <c r="U10" s="227" t="s">
        <v>10</v>
      </c>
      <c r="V10" s="227" t="s">
        <v>19</v>
      </c>
      <c r="W10" s="227" t="s">
        <v>20</v>
      </c>
      <c r="X10" s="227" t="s">
        <v>21</v>
      </c>
      <c r="Y10" s="227" t="s">
        <v>10</v>
      </c>
      <c r="Z10" s="259"/>
      <c r="AA10" s="278"/>
      <c r="AC10" s="276"/>
      <c r="AD10" s="268"/>
      <c r="AE10" s="268"/>
      <c r="AF10" s="268"/>
      <c r="AG10" s="268"/>
      <c r="AH10" s="268"/>
      <c r="AI10" s="268"/>
      <c r="AJ10" s="268"/>
      <c r="AK10" s="268"/>
      <c r="AL10" s="270"/>
    </row>
    <row r="11" spans="1:38" ht="24.9" customHeight="1" thickBot="1">
      <c r="A11" s="10" t="s">
        <v>24</v>
      </c>
      <c r="B11" s="2" t="s">
        <v>25</v>
      </c>
      <c r="C11" s="19">
        <f t="shared" ref="C11:AL11" si="0">SUM(C12:C15)</f>
        <v>0</v>
      </c>
      <c r="D11" s="61">
        <f t="shared" si="0"/>
        <v>0</v>
      </c>
      <c r="E11" s="61">
        <f t="shared" si="0"/>
        <v>0</v>
      </c>
      <c r="F11" s="61">
        <f t="shared" si="0"/>
        <v>0</v>
      </c>
      <c r="G11" s="61">
        <f>SUM(G12:G15)</f>
        <v>0</v>
      </c>
      <c r="H11" s="42"/>
      <c r="I11" s="61">
        <f>SUM(I12:I15)</f>
        <v>0</v>
      </c>
      <c r="J11" s="61">
        <f>SUM(J12:J15)</f>
        <v>0</v>
      </c>
      <c r="K11" s="61">
        <f t="shared" si="0"/>
        <v>0</v>
      </c>
      <c r="L11" s="61">
        <f t="shared" si="0"/>
        <v>0</v>
      </c>
      <c r="M11" s="61">
        <f t="shared" si="0"/>
        <v>0</v>
      </c>
      <c r="N11" s="70">
        <f>SUM(N12:N15)</f>
        <v>0</v>
      </c>
      <c r="O11" s="61">
        <f t="shared" si="0"/>
        <v>0</v>
      </c>
      <c r="P11" s="61">
        <f>SUM(P12:P15)</f>
        <v>0</v>
      </c>
      <c r="Q11" s="61">
        <f>SUM(Q12:Q15)</f>
        <v>0</v>
      </c>
      <c r="R11" s="61">
        <f t="shared" si="0"/>
        <v>0</v>
      </c>
      <c r="S11" s="61">
        <f t="shared" si="0"/>
        <v>0</v>
      </c>
      <c r="T11" s="61">
        <f t="shared" si="0"/>
        <v>0</v>
      </c>
      <c r="U11" s="61">
        <f t="shared" si="0"/>
        <v>0</v>
      </c>
      <c r="V11" s="61">
        <f t="shared" si="0"/>
        <v>0</v>
      </c>
      <c r="W11" s="61">
        <f t="shared" si="0"/>
        <v>0</v>
      </c>
      <c r="X11" s="61">
        <f t="shared" si="0"/>
        <v>0</v>
      </c>
      <c r="Y11" s="61">
        <f>SUM(Y12:Y15)</f>
        <v>0</v>
      </c>
      <c r="Z11" s="61">
        <f>SUM(Z12:Z15)</f>
        <v>480.99575700415392</v>
      </c>
      <c r="AA11" s="84">
        <f>SUM(AA12:AA15)</f>
        <v>480.99575700415392</v>
      </c>
      <c r="AC11" s="83">
        <f t="shared" si="0"/>
        <v>0</v>
      </c>
      <c r="AD11" s="61">
        <f t="shared" si="0"/>
        <v>0</v>
      </c>
      <c r="AE11" s="61">
        <f t="shared" si="0"/>
        <v>0</v>
      </c>
      <c r="AF11" s="61">
        <f t="shared" si="0"/>
        <v>0</v>
      </c>
      <c r="AG11" s="61">
        <f t="shared" si="0"/>
        <v>0</v>
      </c>
      <c r="AH11" s="61">
        <f t="shared" si="0"/>
        <v>0</v>
      </c>
      <c r="AI11" s="61">
        <f t="shared" si="0"/>
        <v>0</v>
      </c>
      <c r="AJ11" s="61">
        <f t="shared" si="0"/>
        <v>0</v>
      </c>
      <c r="AK11" s="61">
        <f t="shared" si="0"/>
        <v>0</v>
      </c>
      <c r="AL11" s="84">
        <f t="shared" si="0"/>
        <v>0</v>
      </c>
    </row>
    <row r="12" spans="1:38" s="3" customFormat="1" ht="24.9" customHeight="1">
      <c r="A12" s="14"/>
      <c r="B12" s="34" t="s">
        <v>26</v>
      </c>
      <c r="C12" s="118"/>
      <c r="D12" s="86"/>
      <c r="E12" s="86"/>
      <c r="F12" s="57">
        <f>SUM(C12:E12)</f>
        <v>0</v>
      </c>
      <c r="G12" s="86">
        <v>0</v>
      </c>
      <c r="H12" s="41"/>
      <c r="I12" s="86"/>
      <c r="J12" s="86"/>
      <c r="K12" s="86"/>
      <c r="L12" s="86"/>
      <c r="M12" s="86"/>
      <c r="N12" s="71">
        <f>SUM(K12:M12)</f>
        <v>0</v>
      </c>
      <c r="O12" s="86"/>
      <c r="P12" s="212"/>
      <c r="Q12" s="86"/>
      <c r="R12" s="86"/>
      <c r="S12" s="86"/>
      <c r="T12" s="86"/>
      <c r="U12" s="57">
        <f>SUM(R12:T12)</f>
        <v>0</v>
      </c>
      <c r="V12" s="86"/>
      <c r="W12" s="86"/>
      <c r="X12" s="86"/>
      <c r="Y12" s="57">
        <f>SUM(V12:X12)</f>
        <v>0</v>
      </c>
      <c r="Z12" s="86">
        <v>480.99575700415392</v>
      </c>
      <c r="AA12" s="87">
        <v>480.99575700415392</v>
      </c>
      <c r="AC12" s="85"/>
      <c r="AD12" s="86"/>
      <c r="AE12" s="86"/>
      <c r="AF12" s="86"/>
      <c r="AG12" s="86"/>
      <c r="AH12" s="86"/>
      <c r="AI12" s="86"/>
      <c r="AJ12" s="86"/>
      <c r="AK12" s="86"/>
      <c r="AL12" s="87"/>
    </row>
    <row r="13" spans="1:38" ht="24.9" customHeight="1">
      <c r="A13" s="15"/>
      <c r="B13" s="82" t="s">
        <v>27</v>
      </c>
      <c r="C13" s="119"/>
      <c r="D13" s="89"/>
      <c r="E13" s="89"/>
      <c r="F13" s="58">
        <f>SUM(C13:E13)</f>
        <v>0</v>
      </c>
      <c r="G13" s="89"/>
      <c r="H13" s="120"/>
      <c r="I13" s="89"/>
      <c r="J13" s="89"/>
      <c r="K13" s="89"/>
      <c r="L13" s="89"/>
      <c r="M13" s="89"/>
      <c r="N13" s="72">
        <f>SUM(K13:M13)</f>
        <v>0</v>
      </c>
      <c r="O13" s="89"/>
      <c r="P13" s="89">
        <v>0</v>
      </c>
      <c r="Q13" s="89">
        <v>0</v>
      </c>
      <c r="R13" s="89"/>
      <c r="S13" s="89"/>
      <c r="T13" s="89"/>
      <c r="U13" s="58">
        <f>SUM(R13:T13)</f>
        <v>0</v>
      </c>
      <c r="V13" s="89"/>
      <c r="W13" s="89"/>
      <c r="X13" s="89"/>
      <c r="Y13" s="58">
        <f>SUM(V13:X13)</f>
        <v>0</v>
      </c>
      <c r="Z13" s="89"/>
      <c r="AA13" s="90"/>
      <c r="AC13" s="88"/>
      <c r="AD13" s="89"/>
      <c r="AE13" s="89"/>
      <c r="AF13" s="89"/>
      <c r="AG13" s="89"/>
      <c r="AH13" s="89"/>
      <c r="AI13" s="89"/>
      <c r="AJ13" s="89"/>
      <c r="AK13" s="89"/>
      <c r="AL13" s="90"/>
    </row>
    <row r="14" spans="1:38" ht="24.9" customHeight="1">
      <c r="A14" s="15"/>
      <c r="B14" s="82" t="s">
        <v>28</v>
      </c>
      <c r="C14" s="119"/>
      <c r="D14" s="89"/>
      <c r="E14" s="89"/>
      <c r="F14" s="58">
        <f>SUM(C14:E14)</f>
        <v>0</v>
      </c>
      <c r="G14" s="89"/>
      <c r="H14" s="120"/>
      <c r="I14" s="89"/>
      <c r="J14" s="89"/>
      <c r="K14" s="89"/>
      <c r="L14" s="89"/>
      <c r="M14" s="89"/>
      <c r="N14" s="72">
        <f>SUM(K14:M14)</f>
        <v>0</v>
      </c>
      <c r="O14" s="89"/>
      <c r="P14" s="89">
        <v>0</v>
      </c>
      <c r="Q14" s="89">
        <v>0</v>
      </c>
      <c r="R14" s="89"/>
      <c r="S14" s="89"/>
      <c r="T14" s="89"/>
      <c r="U14" s="58">
        <f>SUM(R14:T14)</f>
        <v>0</v>
      </c>
      <c r="V14" s="89"/>
      <c r="W14" s="89"/>
      <c r="X14" s="89"/>
      <c r="Y14" s="58">
        <f>SUM(V14:X14)</f>
        <v>0</v>
      </c>
      <c r="Z14" s="89"/>
      <c r="AA14" s="90"/>
      <c r="AC14" s="88"/>
      <c r="AD14" s="89"/>
      <c r="AE14" s="89"/>
      <c r="AF14" s="89"/>
      <c r="AG14" s="89"/>
      <c r="AH14" s="89"/>
      <c r="AI14" s="89"/>
      <c r="AJ14" s="89"/>
      <c r="AK14" s="89"/>
      <c r="AL14" s="90"/>
    </row>
    <row r="15" spans="1:38" ht="24.9" customHeight="1" thickBot="1">
      <c r="A15" s="16"/>
      <c r="B15" s="35" t="s">
        <v>29</v>
      </c>
      <c r="C15" s="20"/>
      <c r="D15" s="92"/>
      <c r="E15" s="92"/>
      <c r="F15" s="59">
        <f>SUM(C15:E15)</f>
        <v>0</v>
      </c>
      <c r="G15" s="92"/>
      <c r="H15" s="43"/>
      <c r="I15" s="92"/>
      <c r="J15" s="92"/>
      <c r="K15" s="92"/>
      <c r="L15" s="92"/>
      <c r="M15" s="92"/>
      <c r="N15" s="73">
        <f>SUM(K15:M15)</f>
        <v>0</v>
      </c>
      <c r="O15" s="92"/>
      <c r="P15" s="92">
        <v>0</v>
      </c>
      <c r="Q15" s="92">
        <v>0</v>
      </c>
      <c r="R15" s="92"/>
      <c r="S15" s="92"/>
      <c r="T15" s="92"/>
      <c r="U15" s="59">
        <f>SUM(R15:T15)</f>
        <v>0</v>
      </c>
      <c r="V15" s="92"/>
      <c r="W15" s="92"/>
      <c r="X15" s="92"/>
      <c r="Y15" s="59">
        <f>SUM(V15:X15)</f>
        <v>0</v>
      </c>
      <c r="Z15" s="92"/>
      <c r="AA15" s="93"/>
      <c r="AC15" s="91"/>
      <c r="AD15" s="92"/>
      <c r="AE15" s="92"/>
      <c r="AF15" s="92"/>
      <c r="AG15" s="92"/>
      <c r="AH15" s="92"/>
      <c r="AI15" s="92"/>
      <c r="AJ15" s="92"/>
      <c r="AK15" s="92"/>
      <c r="AL15" s="93"/>
    </row>
    <row r="16" spans="1:38" ht="24.9" customHeight="1" thickBot="1">
      <c r="A16" s="10" t="s">
        <v>30</v>
      </c>
      <c r="B16" s="2" t="s">
        <v>11</v>
      </c>
      <c r="C16" s="21">
        <v>7</v>
      </c>
      <c r="D16" s="95">
        <v>1</v>
      </c>
      <c r="E16" s="95">
        <v>0</v>
      </c>
      <c r="F16" s="95">
        <f>SUM(C16:E16)</f>
        <v>8</v>
      </c>
      <c r="G16" s="95"/>
      <c r="H16" s="42"/>
      <c r="I16" s="95">
        <v>13.5</v>
      </c>
      <c r="J16" s="95">
        <v>0</v>
      </c>
      <c r="K16" s="95">
        <v>3.5</v>
      </c>
      <c r="L16" s="95">
        <v>10</v>
      </c>
      <c r="M16" s="95">
        <v>0</v>
      </c>
      <c r="N16" s="74">
        <f>SUM(K16:M16)</f>
        <v>13.5</v>
      </c>
      <c r="O16" s="95"/>
      <c r="P16" s="95">
        <v>14.080821917808219</v>
      </c>
      <c r="Q16" s="95">
        <v>14.080821917808219</v>
      </c>
      <c r="R16" s="95"/>
      <c r="S16" s="95"/>
      <c r="T16" s="95"/>
      <c r="U16" s="60">
        <f>SUM(R16:T16)</f>
        <v>0</v>
      </c>
      <c r="V16" s="95"/>
      <c r="W16" s="95"/>
      <c r="X16" s="95"/>
      <c r="Y16" s="60">
        <f>SUM(V16:X16)</f>
        <v>0</v>
      </c>
      <c r="Z16" s="95">
        <v>-2.9502071643437242</v>
      </c>
      <c r="AA16" s="96">
        <v>-2.9502071643437242</v>
      </c>
      <c r="AC16" s="94"/>
      <c r="AD16" s="95"/>
      <c r="AE16" s="95"/>
      <c r="AF16" s="95"/>
      <c r="AG16" s="95"/>
      <c r="AH16" s="95"/>
      <c r="AI16" s="95"/>
      <c r="AJ16" s="95"/>
      <c r="AK16" s="95"/>
      <c r="AL16" s="96"/>
    </row>
    <row r="17" spans="1:38" ht="24.9" customHeight="1" thickBot="1">
      <c r="A17" s="10" t="s">
        <v>31</v>
      </c>
      <c r="B17" s="2" t="s">
        <v>32</v>
      </c>
      <c r="C17" s="19">
        <f>SUM(C18:C19)</f>
        <v>1170</v>
      </c>
      <c r="D17" s="61">
        <f>SUM(D18:D19)</f>
        <v>1</v>
      </c>
      <c r="E17" s="61">
        <f>SUM(E18:E19)</f>
        <v>0</v>
      </c>
      <c r="F17" s="61">
        <f>SUM(F18:F19)</f>
        <v>1171</v>
      </c>
      <c r="G17" s="61">
        <f>SUM(G18:G19)</f>
        <v>1072</v>
      </c>
      <c r="H17" s="45"/>
      <c r="I17" s="61">
        <f>SUM(I18:I19)</f>
        <v>20548.653923516154</v>
      </c>
      <c r="J17" s="61">
        <f>SUM(J18:J19)</f>
        <v>5679.2157500000012</v>
      </c>
      <c r="K17" s="61">
        <f t="shared" ref="K17:AA17" si="1">SUM(K18:K19)</f>
        <v>19183.251152329714</v>
      </c>
      <c r="L17" s="61">
        <f t="shared" si="1"/>
        <v>236.4265</v>
      </c>
      <c r="M17" s="61">
        <f t="shared" si="1"/>
        <v>0</v>
      </c>
      <c r="N17" s="70">
        <f>SUM(N18:N19)</f>
        <v>19419.677652329716</v>
      </c>
      <c r="O17" s="61">
        <f>SUM(O18:O19)</f>
        <v>5439.7034340678001</v>
      </c>
      <c r="P17" s="61">
        <f t="shared" si="1"/>
        <v>24750.101388750638</v>
      </c>
      <c r="Q17" s="61">
        <f t="shared" si="1"/>
        <v>16298.707676806504</v>
      </c>
      <c r="R17" s="61">
        <f t="shared" si="1"/>
        <v>0</v>
      </c>
      <c r="S17" s="61">
        <f t="shared" si="1"/>
        <v>0</v>
      </c>
      <c r="T17" s="61">
        <f t="shared" si="1"/>
        <v>0</v>
      </c>
      <c r="U17" s="61">
        <f t="shared" si="1"/>
        <v>0</v>
      </c>
      <c r="V17" s="61">
        <f t="shared" si="1"/>
        <v>0</v>
      </c>
      <c r="W17" s="61">
        <f t="shared" si="1"/>
        <v>0</v>
      </c>
      <c r="X17" s="61">
        <f t="shared" si="1"/>
        <v>0</v>
      </c>
      <c r="Y17" s="61">
        <f t="shared" si="1"/>
        <v>0</v>
      </c>
      <c r="Z17" s="61">
        <f t="shared" si="1"/>
        <v>-372.31939396295348</v>
      </c>
      <c r="AA17" s="84">
        <f t="shared" si="1"/>
        <v>-372.31939396295348</v>
      </c>
      <c r="AC17" s="83">
        <f t="shared" ref="AC17:AL17" si="2">SUM(AC18:AC19)</f>
        <v>0</v>
      </c>
      <c r="AD17" s="61">
        <f t="shared" si="2"/>
        <v>0</v>
      </c>
      <c r="AE17" s="61">
        <f t="shared" si="2"/>
        <v>0</v>
      </c>
      <c r="AF17" s="61">
        <f t="shared" si="2"/>
        <v>0</v>
      </c>
      <c r="AG17" s="61">
        <f t="shared" si="2"/>
        <v>0</v>
      </c>
      <c r="AH17" s="61">
        <f t="shared" si="2"/>
        <v>0</v>
      </c>
      <c r="AI17" s="61">
        <f t="shared" si="2"/>
        <v>0</v>
      </c>
      <c r="AJ17" s="61">
        <f t="shared" si="2"/>
        <v>0</v>
      </c>
      <c r="AK17" s="61">
        <f t="shared" si="2"/>
        <v>0</v>
      </c>
      <c r="AL17" s="84">
        <f t="shared" si="2"/>
        <v>0</v>
      </c>
    </row>
    <row r="18" spans="1:38" ht="24.9" customHeight="1">
      <c r="A18" s="14"/>
      <c r="B18" s="4" t="s">
        <v>33</v>
      </c>
      <c r="C18" s="22">
        <v>1143</v>
      </c>
      <c r="D18" s="98">
        <v>0</v>
      </c>
      <c r="E18" s="98">
        <v>0</v>
      </c>
      <c r="F18" s="57">
        <f>SUM(C18:E18)</f>
        <v>1143</v>
      </c>
      <c r="G18" s="98">
        <v>1045</v>
      </c>
      <c r="H18" s="44"/>
      <c r="I18" s="98">
        <v>12952.331423516154</v>
      </c>
      <c r="J18" s="98">
        <v>0</v>
      </c>
      <c r="K18" s="98">
        <v>12952.331423516154</v>
      </c>
      <c r="L18" s="98">
        <v>0</v>
      </c>
      <c r="M18" s="98">
        <v>0</v>
      </c>
      <c r="N18" s="75">
        <f>SUM(K18:M18)</f>
        <v>12952.331423516154</v>
      </c>
      <c r="O18" s="98"/>
      <c r="P18" s="98">
        <v>12966.688174983854</v>
      </c>
      <c r="Q18" s="98">
        <v>12966.688174983854</v>
      </c>
      <c r="R18" s="98"/>
      <c r="S18" s="98"/>
      <c r="T18" s="98"/>
      <c r="U18" s="62">
        <f>SUM(R18:T18)</f>
        <v>0</v>
      </c>
      <c r="V18" s="98"/>
      <c r="W18" s="98"/>
      <c r="X18" s="98"/>
      <c r="Y18" s="62">
        <f>SUM(V18:X18)</f>
        <v>0</v>
      </c>
      <c r="Z18" s="98">
        <v>-96.34819969996272</v>
      </c>
      <c r="AA18" s="99">
        <v>-96.34819969996272</v>
      </c>
      <c r="AC18" s="97"/>
      <c r="AD18" s="98"/>
      <c r="AE18" s="98"/>
      <c r="AF18" s="98"/>
      <c r="AG18" s="98"/>
      <c r="AH18" s="98"/>
      <c r="AI18" s="98"/>
      <c r="AJ18" s="98"/>
      <c r="AK18" s="98"/>
      <c r="AL18" s="99"/>
    </row>
    <row r="19" spans="1:38" ht="24.9" customHeight="1" thickBot="1">
      <c r="A19" s="16"/>
      <c r="B19" s="36" t="s">
        <v>34</v>
      </c>
      <c r="C19" s="23">
        <v>27</v>
      </c>
      <c r="D19" s="101">
        <v>1</v>
      </c>
      <c r="E19" s="101">
        <v>0</v>
      </c>
      <c r="F19" s="57">
        <f>SUM(C19:E19)</f>
        <v>28</v>
      </c>
      <c r="G19" s="101">
        <v>27</v>
      </c>
      <c r="H19" s="43"/>
      <c r="I19" s="101">
        <v>7596.3225000000002</v>
      </c>
      <c r="J19" s="101">
        <v>5679.2157500000012</v>
      </c>
      <c r="K19" s="101">
        <v>6230.919728813562</v>
      </c>
      <c r="L19" s="101">
        <v>236.4265</v>
      </c>
      <c r="M19" s="101">
        <v>0</v>
      </c>
      <c r="N19" s="76">
        <f>SUM(K19:M19)</f>
        <v>6467.3462288135615</v>
      </c>
      <c r="O19" s="101">
        <v>5439.7034340678001</v>
      </c>
      <c r="P19" s="101">
        <v>11783.413213766784</v>
      </c>
      <c r="Q19" s="101">
        <v>3332.0195018226495</v>
      </c>
      <c r="R19" s="101"/>
      <c r="S19" s="101"/>
      <c r="T19" s="101"/>
      <c r="U19" s="63">
        <f>SUM(R19:T19)</f>
        <v>0</v>
      </c>
      <c r="V19" s="101"/>
      <c r="W19" s="101"/>
      <c r="X19" s="101"/>
      <c r="Y19" s="63">
        <f>SUM(V19:X19)</f>
        <v>0</v>
      </c>
      <c r="Z19" s="101">
        <v>-275.97119426299076</v>
      </c>
      <c r="AA19" s="102">
        <v>-275.97119426299076</v>
      </c>
      <c r="AC19" s="100"/>
      <c r="AD19" s="101"/>
      <c r="AE19" s="101"/>
      <c r="AF19" s="101"/>
      <c r="AG19" s="101"/>
      <c r="AH19" s="101"/>
      <c r="AI19" s="101"/>
      <c r="AJ19" s="101"/>
      <c r="AK19" s="101"/>
      <c r="AL19" s="102"/>
    </row>
    <row r="20" spans="1:38" ht="24.9" customHeight="1" thickBot="1">
      <c r="A20" s="10" t="s">
        <v>35</v>
      </c>
      <c r="B20" s="2" t="s">
        <v>2</v>
      </c>
      <c r="C20" s="24">
        <v>2476</v>
      </c>
      <c r="D20" s="104">
        <v>1148</v>
      </c>
      <c r="E20" s="104">
        <v>0</v>
      </c>
      <c r="F20" s="104">
        <f>SUM(C20:E20)</f>
        <v>3624</v>
      </c>
      <c r="G20" s="104">
        <v>3398</v>
      </c>
      <c r="H20" s="42"/>
      <c r="I20" s="104">
        <v>2275260.9444218497</v>
      </c>
      <c r="J20" s="104">
        <v>0</v>
      </c>
      <c r="K20" s="104">
        <v>1793431.8515361422</v>
      </c>
      <c r="L20" s="104">
        <v>452310.97217381548</v>
      </c>
      <c r="M20" s="104">
        <v>0</v>
      </c>
      <c r="N20" s="77">
        <f>SUM(K20:M20)</f>
        <v>2245742.8237099578</v>
      </c>
      <c r="O20" s="104"/>
      <c r="P20" s="104">
        <v>2037172.8665767726</v>
      </c>
      <c r="Q20" s="104">
        <v>2037172.8665767726</v>
      </c>
      <c r="R20" s="104">
        <v>1348509.3077500002</v>
      </c>
      <c r="S20" s="104">
        <v>239907.52660000013</v>
      </c>
      <c r="T20" s="104"/>
      <c r="U20" s="64">
        <f>SUM(R20:T20)</f>
        <v>1588416.8343500004</v>
      </c>
      <c r="V20" s="104">
        <v>1348509.3077500002</v>
      </c>
      <c r="W20" s="104">
        <v>239907.52660000013</v>
      </c>
      <c r="X20" s="104"/>
      <c r="Y20" s="64">
        <f>SUM(V20:X20)</f>
        <v>1588416.8343500004</v>
      </c>
      <c r="Z20" s="104">
        <v>1551805.251551108</v>
      </c>
      <c r="AA20" s="105">
        <v>1551805.251551108</v>
      </c>
      <c r="AC20" s="103"/>
      <c r="AD20" s="104"/>
      <c r="AE20" s="104"/>
      <c r="AF20" s="104"/>
      <c r="AG20" s="104"/>
      <c r="AH20" s="104"/>
      <c r="AI20" s="104"/>
      <c r="AJ20" s="104"/>
      <c r="AK20" s="104"/>
      <c r="AL20" s="105"/>
    </row>
    <row r="21" spans="1:38" ht="24.9" customHeight="1" thickBot="1">
      <c r="A21" s="10" t="s">
        <v>36</v>
      </c>
      <c r="B21" s="2" t="s">
        <v>37</v>
      </c>
      <c r="C21" s="19">
        <f>SUM(C22:C23)</f>
        <v>171</v>
      </c>
      <c r="D21" s="61">
        <f>SUM(D22:D23)</f>
        <v>17</v>
      </c>
      <c r="E21" s="61">
        <f>SUM(E22:E23)</f>
        <v>0</v>
      </c>
      <c r="F21" s="61">
        <f>SUM(F22:F23)</f>
        <v>188</v>
      </c>
      <c r="G21" s="61">
        <f>SUM(G22:G23)</f>
        <v>187</v>
      </c>
      <c r="H21" s="61">
        <f t="shared" ref="H21:AA21" si="3">SUM(H22:H23)</f>
        <v>188</v>
      </c>
      <c r="I21" s="61">
        <f t="shared" si="3"/>
        <v>875372.56527814025</v>
      </c>
      <c r="J21" s="61">
        <f t="shared" si="3"/>
        <v>114545.15265125695</v>
      </c>
      <c r="K21" s="61">
        <f t="shared" si="3"/>
        <v>857432.24827814091</v>
      </c>
      <c r="L21" s="61">
        <f t="shared" si="3"/>
        <v>17940.316999999999</v>
      </c>
      <c r="M21" s="61">
        <f t="shared" si="3"/>
        <v>0</v>
      </c>
      <c r="N21" s="70">
        <f>SUM(N22:N23)</f>
        <v>875372.56527814094</v>
      </c>
      <c r="O21" s="61">
        <f t="shared" si="3"/>
        <v>114545.152651257</v>
      </c>
      <c r="P21" s="61">
        <f t="shared" si="3"/>
        <v>872149.66539343237</v>
      </c>
      <c r="Q21" s="61">
        <f t="shared" si="3"/>
        <v>759538.5542330771</v>
      </c>
      <c r="R21" s="61">
        <f t="shared" si="3"/>
        <v>48114.084999999999</v>
      </c>
      <c r="S21" s="61">
        <f t="shared" si="3"/>
        <v>6757.37</v>
      </c>
      <c r="T21" s="61">
        <f t="shared" si="3"/>
        <v>0</v>
      </c>
      <c r="U21" s="61">
        <f>SUM(U22:U23)</f>
        <v>54871.455000000002</v>
      </c>
      <c r="V21" s="61">
        <f t="shared" si="3"/>
        <v>36398.301999999996</v>
      </c>
      <c r="W21" s="61">
        <f t="shared" si="3"/>
        <v>4054.422</v>
      </c>
      <c r="X21" s="61">
        <f t="shared" si="3"/>
        <v>0</v>
      </c>
      <c r="Y21" s="61">
        <f>SUM(Y22:Y23)</f>
        <v>40452.723999999995</v>
      </c>
      <c r="Z21" s="61">
        <f t="shared" si="3"/>
        <v>34060.129732725807</v>
      </c>
      <c r="AA21" s="84">
        <f t="shared" si="3"/>
        <v>22837.91073272581</v>
      </c>
      <c r="AC21" s="83">
        <f t="shared" ref="AC21:AL21" si="4">SUM(AC22:AC23)</f>
        <v>0</v>
      </c>
      <c r="AD21" s="61">
        <f t="shared" si="4"/>
        <v>0</v>
      </c>
      <c r="AE21" s="61">
        <f t="shared" si="4"/>
        <v>0</v>
      </c>
      <c r="AF21" s="61">
        <f t="shared" si="4"/>
        <v>0</v>
      </c>
      <c r="AG21" s="61">
        <f t="shared" si="4"/>
        <v>0</v>
      </c>
      <c r="AH21" s="61">
        <f t="shared" si="4"/>
        <v>0</v>
      </c>
      <c r="AI21" s="61">
        <f t="shared" si="4"/>
        <v>0</v>
      </c>
      <c r="AJ21" s="61">
        <f t="shared" si="4"/>
        <v>0</v>
      </c>
      <c r="AK21" s="61">
        <f t="shared" si="4"/>
        <v>0</v>
      </c>
      <c r="AL21" s="84">
        <f t="shared" si="4"/>
        <v>0</v>
      </c>
    </row>
    <row r="22" spans="1:38" ht="24.9" customHeight="1" thickBot="1">
      <c r="A22" s="14"/>
      <c r="B22" s="4" t="s">
        <v>38</v>
      </c>
      <c r="C22" s="118">
        <v>171</v>
      </c>
      <c r="D22" s="86">
        <v>17</v>
      </c>
      <c r="E22" s="86">
        <v>0</v>
      </c>
      <c r="F22" s="57">
        <f>SUM(C22:E22)</f>
        <v>188</v>
      </c>
      <c r="G22" s="86">
        <v>187</v>
      </c>
      <c r="H22" s="86">
        <v>188</v>
      </c>
      <c r="I22" s="86">
        <v>875372.56527814025</v>
      </c>
      <c r="J22" s="86">
        <v>114545.15265125695</v>
      </c>
      <c r="K22" s="86">
        <v>857432.24827814091</v>
      </c>
      <c r="L22" s="86">
        <v>17940.316999999999</v>
      </c>
      <c r="M22" s="86"/>
      <c r="N22" s="77">
        <f>SUM(K22:M22)</f>
        <v>875372.56527814094</v>
      </c>
      <c r="O22" s="86">
        <v>114545.152651257</v>
      </c>
      <c r="P22" s="86">
        <v>872149.66539343237</v>
      </c>
      <c r="Q22" s="86">
        <v>759538.5542330771</v>
      </c>
      <c r="R22" s="86">
        <v>48114.084999999999</v>
      </c>
      <c r="S22" s="86">
        <v>6757.37</v>
      </c>
      <c r="T22" s="86"/>
      <c r="U22" s="57">
        <f>SUM(R22:T22)</f>
        <v>54871.455000000002</v>
      </c>
      <c r="V22" s="86">
        <v>36398.301999999996</v>
      </c>
      <c r="W22" s="86">
        <v>4054.422</v>
      </c>
      <c r="X22" s="86"/>
      <c r="Y22" s="57">
        <f>SUM(V22:X22)</f>
        <v>40452.723999999995</v>
      </c>
      <c r="Z22" s="86">
        <v>34060.129732725807</v>
      </c>
      <c r="AA22" s="87">
        <v>22837.91073272581</v>
      </c>
      <c r="AC22" s="85"/>
      <c r="AD22" s="86"/>
      <c r="AE22" s="86"/>
      <c r="AF22" s="86"/>
      <c r="AG22" s="86"/>
      <c r="AH22" s="86"/>
      <c r="AI22" s="86"/>
      <c r="AJ22" s="86"/>
      <c r="AK22" s="86"/>
      <c r="AL22" s="87"/>
    </row>
    <row r="23" spans="1:38" ht="24.9" customHeight="1" thickBot="1">
      <c r="A23" s="16"/>
      <c r="B23" s="37" t="s">
        <v>39</v>
      </c>
      <c r="C23" s="25"/>
      <c r="D23" s="54"/>
      <c r="E23" s="54"/>
      <c r="F23" s="54">
        <f>SUM(C23:E23)</f>
        <v>0</v>
      </c>
      <c r="G23" s="54">
        <v>0</v>
      </c>
      <c r="H23" s="54"/>
      <c r="I23" s="54">
        <v>0</v>
      </c>
      <c r="J23" s="54">
        <v>0</v>
      </c>
      <c r="K23" s="54"/>
      <c r="L23" s="216"/>
      <c r="M23" s="54"/>
      <c r="N23" s="51">
        <f>SUM(K23:M23)</f>
        <v>0</v>
      </c>
      <c r="O23" s="54"/>
      <c r="P23" s="54">
        <v>0</v>
      </c>
      <c r="Q23" s="54">
        <v>0</v>
      </c>
      <c r="R23" s="54"/>
      <c r="S23" s="54"/>
      <c r="T23" s="54"/>
      <c r="U23" s="54">
        <f>SUM(R23:T23)</f>
        <v>0</v>
      </c>
      <c r="V23" s="54"/>
      <c r="W23" s="54"/>
      <c r="X23" s="54"/>
      <c r="Y23" s="54">
        <f>SUM(V23:X23)</f>
        <v>0</v>
      </c>
      <c r="Z23" s="54">
        <v>0</v>
      </c>
      <c r="AA23" s="126">
        <v>0</v>
      </c>
      <c r="AC23" s="125"/>
      <c r="AD23" s="54"/>
      <c r="AE23" s="54"/>
      <c r="AF23" s="54"/>
      <c r="AG23" s="54"/>
      <c r="AH23" s="54"/>
      <c r="AI23" s="54"/>
      <c r="AJ23" s="54"/>
      <c r="AK23" s="54"/>
      <c r="AL23" s="126"/>
    </row>
    <row r="24" spans="1:38" ht="24.9" customHeight="1" thickBot="1">
      <c r="A24" s="10" t="s">
        <v>40</v>
      </c>
      <c r="B24" s="2" t="s">
        <v>41</v>
      </c>
      <c r="C24" s="26">
        <f>SUM(C25:C27)</f>
        <v>10754</v>
      </c>
      <c r="D24" s="107">
        <f>SUM(D25:D27)</f>
        <v>1049559</v>
      </c>
      <c r="E24" s="107">
        <f>SUM(E25:E27)</f>
        <v>0</v>
      </c>
      <c r="F24" s="65">
        <f>SUM(F25:F27)</f>
        <v>1060313</v>
      </c>
      <c r="G24" s="107">
        <f t="shared" ref="G24:AA24" si="5">SUM(G25:G27)</f>
        <v>73708</v>
      </c>
      <c r="H24" s="107">
        <f t="shared" si="5"/>
        <v>1060313</v>
      </c>
      <c r="I24" s="107">
        <f t="shared" si="5"/>
        <v>2713286.7684781444</v>
      </c>
      <c r="J24" s="107">
        <f t="shared" si="5"/>
        <v>6874.3232680327837</v>
      </c>
      <c r="K24" s="107">
        <f t="shared" si="5"/>
        <v>125209.09831147557</v>
      </c>
      <c r="L24" s="107">
        <f t="shared" si="5"/>
        <v>2588077.6701666685</v>
      </c>
      <c r="M24" s="107">
        <f t="shared" si="5"/>
        <v>0</v>
      </c>
      <c r="N24" s="12">
        <f>SUM(N25:N27)</f>
        <v>2713286.768478144</v>
      </c>
      <c r="O24" s="107">
        <f t="shared" si="5"/>
        <v>6874.3232680327801</v>
      </c>
      <c r="P24" s="107">
        <f t="shared" si="5"/>
        <v>2714450.5985478489</v>
      </c>
      <c r="Q24" s="107">
        <f t="shared" si="5"/>
        <v>2705803.6849640524</v>
      </c>
      <c r="R24" s="107">
        <f t="shared" si="5"/>
        <v>19158.255555555566</v>
      </c>
      <c r="S24" s="107">
        <f t="shared" si="5"/>
        <v>322393.47297385649</v>
      </c>
      <c r="T24" s="107">
        <f t="shared" si="5"/>
        <v>0</v>
      </c>
      <c r="U24" s="65">
        <f>SUM(U25:U27)</f>
        <v>341551.72852941207</v>
      </c>
      <c r="V24" s="107">
        <f t="shared" si="5"/>
        <v>14370.955555555563</v>
      </c>
      <c r="W24" s="107">
        <f t="shared" si="5"/>
        <v>320293.47297385649</v>
      </c>
      <c r="X24" s="107">
        <f t="shared" si="5"/>
        <v>0</v>
      </c>
      <c r="Y24" s="65">
        <f>SUM(Y25:Y27)</f>
        <v>334664.42852941208</v>
      </c>
      <c r="Z24" s="107">
        <f t="shared" si="5"/>
        <v>394975.32774090883</v>
      </c>
      <c r="AA24" s="108">
        <f t="shared" si="5"/>
        <v>368791.82774090883</v>
      </c>
      <c r="AC24" s="106">
        <f t="shared" ref="AC24:AL24" si="6">SUM(AC25:AC27)</f>
        <v>0</v>
      </c>
      <c r="AD24" s="107">
        <f t="shared" si="6"/>
        <v>0</v>
      </c>
      <c r="AE24" s="107">
        <f t="shared" si="6"/>
        <v>0</v>
      </c>
      <c r="AF24" s="107">
        <f t="shared" si="6"/>
        <v>0</v>
      </c>
      <c r="AG24" s="107">
        <f t="shared" si="6"/>
        <v>0</v>
      </c>
      <c r="AH24" s="107">
        <f t="shared" si="6"/>
        <v>0</v>
      </c>
      <c r="AI24" s="107">
        <f t="shared" si="6"/>
        <v>0</v>
      </c>
      <c r="AJ24" s="107">
        <f t="shared" si="6"/>
        <v>0</v>
      </c>
      <c r="AK24" s="107">
        <f t="shared" si="6"/>
        <v>0</v>
      </c>
      <c r="AL24" s="108">
        <f t="shared" si="6"/>
        <v>0</v>
      </c>
    </row>
    <row r="25" spans="1:38" ht="24.9" customHeight="1">
      <c r="A25" s="14"/>
      <c r="B25" s="232" t="s">
        <v>42</v>
      </c>
      <c r="C25" s="118">
        <v>10611</v>
      </c>
      <c r="D25" s="86">
        <v>1049542</v>
      </c>
      <c r="E25" s="86"/>
      <c r="F25" s="57">
        <f>SUM(C25:E25)</f>
        <v>1060153</v>
      </c>
      <c r="G25" s="86">
        <v>73549</v>
      </c>
      <c r="H25" s="86">
        <v>1060153</v>
      </c>
      <c r="I25" s="236">
        <v>2674588.1666666688</v>
      </c>
      <c r="J25" s="235">
        <v>0</v>
      </c>
      <c r="K25" s="86">
        <v>88692.000000000073</v>
      </c>
      <c r="L25" s="86">
        <v>2585896.1666666684</v>
      </c>
      <c r="M25" s="86"/>
      <c r="N25" s="71">
        <f>SUM(K25:M25)</f>
        <v>2674588.1666666684</v>
      </c>
      <c r="O25" s="86"/>
      <c r="P25" s="86">
        <v>2673145.6720353328</v>
      </c>
      <c r="Q25" s="86">
        <v>2673145.6720353328</v>
      </c>
      <c r="R25" s="86">
        <v>9033.2555555555646</v>
      </c>
      <c r="S25" s="86">
        <v>319393.47297385649</v>
      </c>
      <c r="T25" s="86"/>
      <c r="U25" s="57">
        <f>SUM(R25:T25)</f>
        <v>328426.72852941207</v>
      </c>
      <c r="V25" s="86">
        <v>9033.2555555555646</v>
      </c>
      <c r="W25" s="86">
        <v>319393.47297385649</v>
      </c>
      <c r="X25" s="86"/>
      <c r="Y25" s="57">
        <f>SUM(V25:X25)</f>
        <v>328426.72852941207</v>
      </c>
      <c r="Z25" s="86">
        <v>353249.93565359473</v>
      </c>
      <c r="AA25" s="87">
        <v>353249.93565359473</v>
      </c>
      <c r="AC25" s="85"/>
      <c r="AD25" s="86"/>
      <c r="AE25" s="86"/>
      <c r="AF25" s="86"/>
      <c r="AG25" s="86"/>
      <c r="AH25" s="86"/>
      <c r="AI25" s="86"/>
      <c r="AJ25" s="86"/>
      <c r="AK25" s="86"/>
      <c r="AL25" s="87"/>
    </row>
    <row r="26" spans="1:38" ht="24.9" customHeight="1">
      <c r="A26" s="15"/>
      <c r="B26" s="5" t="s">
        <v>3</v>
      </c>
      <c r="C26" s="57">
        <v>143</v>
      </c>
      <c r="D26" s="57">
        <v>17</v>
      </c>
      <c r="E26" s="55">
        <v>0</v>
      </c>
      <c r="F26" s="57">
        <f>SUM(C26:E26)</f>
        <v>160</v>
      </c>
      <c r="G26" s="57">
        <v>159</v>
      </c>
      <c r="H26" s="57">
        <v>160</v>
      </c>
      <c r="I26" s="86">
        <v>38698.601811475462</v>
      </c>
      <c r="J26" s="86">
        <v>6874.3232680327837</v>
      </c>
      <c r="K26" s="86">
        <v>36517.098311475485</v>
      </c>
      <c r="L26" s="86">
        <v>2181.5035000000003</v>
      </c>
      <c r="M26" s="55"/>
      <c r="N26" s="52">
        <f>SUM(K26:M26)</f>
        <v>38698.601811475484</v>
      </c>
      <c r="O26" s="55">
        <v>6874.3232680327801</v>
      </c>
      <c r="P26" s="55">
        <v>41304.926512515965</v>
      </c>
      <c r="Q26" s="55">
        <v>32658.01292871968</v>
      </c>
      <c r="R26" s="55">
        <v>10125</v>
      </c>
      <c r="S26" s="55">
        <v>3000</v>
      </c>
      <c r="T26" s="55"/>
      <c r="U26" s="55">
        <f>SUM(R26:T26)</f>
        <v>13125</v>
      </c>
      <c r="V26" s="55">
        <f>10125-4787.3</f>
        <v>5337.7</v>
      </c>
      <c r="W26" s="55">
        <f>3000-2100</f>
        <v>900</v>
      </c>
      <c r="X26" s="55"/>
      <c r="Y26" s="57">
        <f>SUM(V26:X26)</f>
        <v>6237.7</v>
      </c>
      <c r="Z26" s="55">
        <v>41725.392087314103</v>
      </c>
      <c r="AA26" s="122">
        <v>15541.892087314107</v>
      </c>
      <c r="AC26" s="121"/>
      <c r="AD26" s="55"/>
      <c r="AE26" s="55"/>
      <c r="AF26" s="55"/>
      <c r="AG26" s="55"/>
      <c r="AH26" s="55"/>
      <c r="AI26" s="55"/>
      <c r="AJ26" s="55"/>
      <c r="AK26" s="55"/>
      <c r="AL26" s="122"/>
    </row>
    <row r="27" spans="1:38" ht="24.9" customHeight="1" thickBot="1">
      <c r="A27" s="16"/>
      <c r="B27" s="37" t="s">
        <v>43</v>
      </c>
      <c r="C27" s="28"/>
      <c r="D27" s="112"/>
      <c r="E27" s="112"/>
      <c r="F27" s="57">
        <f>SUM(C27:E27)</f>
        <v>0</v>
      </c>
      <c r="G27" s="112"/>
      <c r="H27" s="43"/>
      <c r="I27" s="112">
        <v>0</v>
      </c>
      <c r="J27" s="112">
        <v>0</v>
      </c>
      <c r="K27" s="112"/>
      <c r="L27" s="218"/>
      <c r="M27" s="112"/>
      <c r="N27" s="78">
        <f>SUM(K27:M27)</f>
        <v>0</v>
      </c>
      <c r="O27" s="112"/>
      <c r="P27" s="112">
        <v>0</v>
      </c>
      <c r="Q27" s="112">
        <v>0</v>
      </c>
      <c r="R27" s="112"/>
      <c r="S27" s="112"/>
      <c r="T27" s="112"/>
      <c r="U27" s="66">
        <f>SUM(R27:T27)</f>
        <v>0</v>
      </c>
      <c r="V27" s="112"/>
      <c r="W27" s="112"/>
      <c r="X27" s="112"/>
      <c r="Y27" s="66">
        <f>SUM(V27:X27)</f>
        <v>0</v>
      </c>
      <c r="Z27" s="112">
        <v>0</v>
      </c>
      <c r="AA27" s="113">
        <v>0</v>
      </c>
      <c r="AC27" s="117"/>
      <c r="AD27" s="112"/>
      <c r="AE27" s="112"/>
      <c r="AF27" s="112"/>
      <c r="AG27" s="112"/>
      <c r="AH27" s="112"/>
      <c r="AI27" s="112"/>
      <c r="AJ27" s="112"/>
      <c r="AK27" s="112"/>
      <c r="AL27" s="113"/>
    </row>
    <row r="28" spans="1:38" ht="24.9" customHeight="1" thickBot="1">
      <c r="A28" s="10" t="s">
        <v>44</v>
      </c>
      <c r="B28" s="2" t="s">
        <v>4</v>
      </c>
      <c r="C28" s="24"/>
      <c r="D28" s="104"/>
      <c r="E28" s="104"/>
      <c r="F28" s="104">
        <f>SUM(C28:E28)</f>
        <v>0</v>
      </c>
      <c r="G28" s="104"/>
      <c r="H28" s="46"/>
      <c r="I28" s="104">
        <v>0</v>
      </c>
      <c r="J28" s="104">
        <v>0</v>
      </c>
      <c r="K28" s="104"/>
      <c r="L28" s="215"/>
      <c r="M28" s="104"/>
      <c r="N28" s="77">
        <f>SUM(K28:M28)</f>
        <v>0</v>
      </c>
      <c r="O28" s="104"/>
      <c r="P28" s="104"/>
      <c r="Q28" s="104"/>
      <c r="R28" s="104"/>
      <c r="S28" s="104"/>
      <c r="T28" s="104"/>
      <c r="U28" s="64">
        <f>SUM(R28:T28)</f>
        <v>0</v>
      </c>
      <c r="V28" s="104"/>
      <c r="W28" s="104"/>
      <c r="X28" s="104"/>
      <c r="Y28" s="64">
        <f>SUM(V28:X28)</f>
        <v>0</v>
      </c>
      <c r="Z28" s="104"/>
      <c r="AA28" s="105"/>
      <c r="AC28" s="103"/>
      <c r="AD28" s="104"/>
      <c r="AE28" s="104"/>
      <c r="AF28" s="104"/>
      <c r="AG28" s="104"/>
      <c r="AH28" s="104"/>
      <c r="AI28" s="104"/>
      <c r="AJ28" s="104"/>
      <c r="AK28" s="104"/>
      <c r="AL28" s="105"/>
    </row>
    <row r="29" spans="1:38" ht="24.9" customHeight="1" thickBot="1">
      <c r="A29" s="17" t="s">
        <v>45</v>
      </c>
      <c r="B29" s="38" t="s">
        <v>12</v>
      </c>
      <c r="C29" s="29">
        <v>1</v>
      </c>
      <c r="D29" s="11"/>
      <c r="E29" s="11"/>
      <c r="F29" s="11">
        <f>SUM(C29:E29)</f>
        <v>1</v>
      </c>
      <c r="G29" s="11">
        <v>1</v>
      </c>
      <c r="H29" s="47">
        <v>1</v>
      </c>
      <c r="I29" s="11">
        <v>456596.75</v>
      </c>
      <c r="J29" s="11">
        <v>425323</v>
      </c>
      <c r="K29" s="11">
        <v>429614.21711864404</v>
      </c>
      <c r="L29" s="219"/>
      <c r="M29" s="11"/>
      <c r="N29" s="79">
        <f>SUM(K29:M29)</f>
        <v>429614.21711864404</v>
      </c>
      <c r="O29" s="11">
        <v>402715.52112379699</v>
      </c>
      <c r="P29" s="11">
        <v>510015.05950217647</v>
      </c>
      <c r="Q29" s="11">
        <v>37462.21036278439</v>
      </c>
      <c r="R29" s="11"/>
      <c r="S29" s="11"/>
      <c r="T29" s="11"/>
      <c r="U29" s="67">
        <f>SUM(R29:T29)</f>
        <v>0</v>
      </c>
      <c r="V29" s="11"/>
      <c r="W29" s="11"/>
      <c r="X29" s="11"/>
      <c r="Y29" s="67">
        <f>SUM(V29:X29)</f>
        <v>0</v>
      </c>
      <c r="Z29" s="11">
        <v>-1318.6681750576283</v>
      </c>
      <c r="AA29" s="18">
        <v>-1318.6681750576283</v>
      </c>
      <c r="AC29" s="49"/>
      <c r="AD29" s="11"/>
      <c r="AE29" s="11"/>
      <c r="AF29" s="11"/>
      <c r="AG29" s="11"/>
      <c r="AH29" s="11"/>
      <c r="AI29" s="11"/>
      <c r="AJ29" s="11"/>
      <c r="AK29" s="11"/>
      <c r="AL29" s="18"/>
    </row>
    <row r="30" spans="1:38" ht="36.6" thickBot="1">
      <c r="A30" s="10" t="s">
        <v>46</v>
      </c>
      <c r="B30" s="2" t="s">
        <v>47</v>
      </c>
      <c r="C30" s="26">
        <f>SUM(C31:C32)</f>
        <v>4</v>
      </c>
      <c r="D30" s="107">
        <f>SUM(D31:D32)</f>
        <v>0</v>
      </c>
      <c r="E30" s="107">
        <f>SUM(E31:E32)</f>
        <v>0</v>
      </c>
      <c r="F30" s="65">
        <f>SUM(F31:F32)</f>
        <v>4</v>
      </c>
      <c r="G30" s="107">
        <f>SUM(G31:G32)</f>
        <v>3</v>
      </c>
      <c r="H30" s="42"/>
      <c r="I30" s="107">
        <f>SUM(I31:I32)</f>
        <v>25415.73</v>
      </c>
      <c r="J30" s="107">
        <f>SUM(J31:J32)</f>
        <v>15749.460499999999</v>
      </c>
      <c r="K30" s="107">
        <f t="shared" ref="K30:AA30" si="7">SUM(K31:K32)</f>
        <v>23157.777457627119</v>
      </c>
      <c r="L30" s="61">
        <f t="shared" si="7"/>
        <v>0</v>
      </c>
      <c r="M30" s="107">
        <f t="shared" si="7"/>
        <v>0</v>
      </c>
      <c r="N30" s="12">
        <f>SUM(N31:N32)</f>
        <v>23157.777457627119</v>
      </c>
      <c r="O30" s="107">
        <f t="shared" si="7"/>
        <v>13833.2942339661</v>
      </c>
      <c r="P30" s="107">
        <f t="shared" si="7"/>
        <v>28569.626162671593</v>
      </c>
      <c r="Q30" s="107">
        <f t="shared" si="7"/>
        <v>9643.2883692210071</v>
      </c>
      <c r="R30" s="107">
        <f t="shared" si="7"/>
        <v>0</v>
      </c>
      <c r="S30" s="107">
        <f t="shared" si="7"/>
        <v>0</v>
      </c>
      <c r="T30" s="107">
        <f t="shared" si="7"/>
        <v>0</v>
      </c>
      <c r="U30" s="65">
        <f t="shared" si="7"/>
        <v>0</v>
      </c>
      <c r="V30" s="107">
        <f t="shared" si="7"/>
        <v>0</v>
      </c>
      <c r="W30" s="107">
        <f t="shared" si="7"/>
        <v>0</v>
      </c>
      <c r="X30" s="107">
        <f t="shared" si="7"/>
        <v>0</v>
      </c>
      <c r="Y30" s="65">
        <f t="shared" si="7"/>
        <v>0</v>
      </c>
      <c r="Z30" s="107">
        <f t="shared" si="7"/>
        <v>-7.4952465399185257</v>
      </c>
      <c r="AA30" s="108">
        <f t="shared" si="7"/>
        <v>-7.4952465399185257</v>
      </c>
      <c r="AC30" s="106">
        <f t="shared" ref="AC30:AL30" si="8">SUM(AC31:AC32)</f>
        <v>0</v>
      </c>
      <c r="AD30" s="107">
        <f t="shared" si="8"/>
        <v>0</v>
      </c>
      <c r="AE30" s="107">
        <f t="shared" si="8"/>
        <v>0</v>
      </c>
      <c r="AF30" s="107">
        <f t="shared" si="8"/>
        <v>0</v>
      </c>
      <c r="AG30" s="107">
        <f t="shared" si="8"/>
        <v>0</v>
      </c>
      <c r="AH30" s="107">
        <f t="shared" si="8"/>
        <v>0</v>
      </c>
      <c r="AI30" s="107">
        <f t="shared" si="8"/>
        <v>0</v>
      </c>
      <c r="AJ30" s="107">
        <f t="shared" si="8"/>
        <v>0</v>
      </c>
      <c r="AK30" s="107">
        <f t="shared" si="8"/>
        <v>0</v>
      </c>
      <c r="AL30" s="108">
        <f t="shared" si="8"/>
        <v>0</v>
      </c>
    </row>
    <row r="31" spans="1:38" ht="27.6">
      <c r="A31" s="14"/>
      <c r="B31" s="4" t="s">
        <v>48</v>
      </c>
      <c r="C31" s="30">
        <v>4</v>
      </c>
      <c r="D31" s="56"/>
      <c r="E31" s="56"/>
      <c r="F31" s="57">
        <f>SUM(C31:E31)</f>
        <v>4</v>
      </c>
      <c r="G31" s="56">
        <v>3</v>
      </c>
      <c r="H31" s="41"/>
      <c r="I31" s="56">
        <v>25415.73</v>
      </c>
      <c r="J31" s="56">
        <v>15749.460499999999</v>
      </c>
      <c r="K31" s="56">
        <v>23157.777457627119</v>
      </c>
      <c r="L31" s="220"/>
      <c r="M31" s="56"/>
      <c r="N31" s="53">
        <f>SUM(K31:M31)</f>
        <v>23157.777457627119</v>
      </c>
      <c r="O31" s="56">
        <v>13833.2942339661</v>
      </c>
      <c r="P31" s="56">
        <v>28569.626162671593</v>
      </c>
      <c r="Q31" s="56">
        <v>9643.2883692210071</v>
      </c>
      <c r="R31" s="56"/>
      <c r="S31" s="56"/>
      <c r="T31" s="56"/>
      <c r="U31" s="56">
        <f>SUM(R31:T31)</f>
        <v>0</v>
      </c>
      <c r="V31" s="56"/>
      <c r="W31" s="56"/>
      <c r="X31" s="56"/>
      <c r="Y31" s="56">
        <f>SUM(V31:X31)</f>
        <v>0</v>
      </c>
      <c r="Z31" s="56">
        <v>-7.4952465399185257</v>
      </c>
      <c r="AA31" s="124">
        <v>-7.4952465399185257</v>
      </c>
      <c r="AC31" s="123"/>
      <c r="AD31" s="56"/>
      <c r="AE31" s="56"/>
      <c r="AF31" s="56"/>
      <c r="AG31" s="56"/>
      <c r="AH31" s="56"/>
      <c r="AI31" s="56"/>
      <c r="AJ31" s="56"/>
      <c r="AK31" s="56"/>
      <c r="AL31" s="124"/>
    </row>
    <row r="32" spans="1:38" ht="42" thickBot="1">
      <c r="A32" s="16"/>
      <c r="B32" s="37" t="s">
        <v>49</v>
      </c>
      <c r="C32" s="25"/>
      <c r="D32" s="54"/>
      <c r="E32" s="54"/>
      <c r="F32" s="57">
        <f>SUM(C32:E32)</f>
        <v>0</v>
      </c>
      <c r="G32" s="54"/>
      <c r="H32" s="120"/>
      <c r="I32" s="54">
        <v>0</v>
      </c>
      <c r="J32" s="54">
        <v>0</v>
      </c>
      <c r="K32" s="54"/>
      <c r="L32" s="216"/>
      <c r="M32" s="54"/>
      <c r="N32" s="51">
        <f>SUM(K32:M32)</f>
        <v>0</v>
      </c>
      <c r="O32" s="54"/>
      <c r="P32" s="54">
        <v>0</v>
      </c>
      <c r="Q32" s="54">
        <v>0</v>
      </c>
      <c r="R32" s="54"/>
      <c r="S32" s="54"/>
      <c r="T32" s="54"/>
      <c r="U32" s="54">
        <f>SUM(R32:T32)</f>
        <v>0</v>
      </c>
      <c r="V32" s="54"/>
      <c r="W32" s="54"/>
      <c r="X32" s="54"/>
      <c r="Y32" s="54">
        <f>SUM(V32:X32)</f>
        <v>0</v>
      </c>
      <c r="Z32" s="54">
        <v>0</v>
      </c>
      <c r="AA32" s="126">
        <v>0</v>
      </c>
      <c r="AC32" s="125"/>
      <c r="AD32" s="54"/>
      <c r="AE32" s="54"/>
      <c r="AF32" s="54"/>
      <c r="AG32" s="54"/>
      <c r="AH32" s="54"/>
      <c r="AI32" s="54"/>
      <c r="AJ32" s="54"/>
      <c r="AK32" s="54"/>
      <c r="AL32" s="126"/>
    </row>
    <row r="33" spans="1:38" ht="24.6" thickBot="1">
      <c r="A33" s="10" t="s">
        <v>50</v>
      </c>
      <c r="B33" s="2" t="s">
        <v>13</v>
      </c>
      <c r="C33" s="24"/>
      <c r="D33" s="104"/>
      <c r="E33" s="104"/>
      <c r="F33" s="64">
        <f>SUM(C33:E33)</f>
        <v>0</v>
      </c>
      <c r="G33" s="104"/>
      <c r="H33" s="104"/>
      <c r="I33" s="104"/>
      <c r="J33" s="104"/>
      <c r="K33" s="104"/>
      <c r="L33" s="215"/>
      <c r="M33" s="104"/>
      <c r="N33" s="77">
        <f>SUM(K33:M33)</f>
        <v>0</v>
      </c>
      <c r="O33" s="104"/>
      <c r="P33" s="104"/>
      <c r="Q33" s="104"/>
      <c r="R33" s="104"/>
      <c r="S33" s="104"/>
      <c r="T33" s="104"/>
      <c r="U33" s="64">
        <f>SUM(R33:T33)</f>
        <v>0</v>
      </c>
      <c r="V33" s="104"/>
      <c r="W33" s="104"/>
      <c r="X33" s="104"/>
      <c r="Y33" s="64">
        <f>SUM(V33:X33)</f>
        <v>0</v>
      </c>
      <c r="Z33" s="104"/>
      <c r="AA33" s="105"/>
      <c r="AC33" s="103"/>
      <c r="AD33" s="104"/>
      <c r="AE33" s="104"/>
      <c r="AF33" s="104"/>
      <c r="AG33" s="104"/>
      <c r="AH33" s="104"/>
      <c r="AI33" s="104"/>
      <c r="AJ33" s="104"/>
      <c r="AK33" s="104"/>
      <c r="AL33" s="105"/>
    </row>
    <row r="34" spans="1:38" ht="36.6" thickBot="1">
      <c r="A34" s="10" t="s">
        <v>51</v>
      </c>
      <c r="B34" s="2" t="s">
        <v>14</v>
      </c>
      <c r="C34" s="26">
        <f>SUM(C35:C36)</f>
        <v>0</v>
      </c>
      <c r="D34" s="107">
        <f>SUM(D35:D36)</f>
        <v>0</v>
      </c>
      <c r="E34" s="107">
        <f>SUM(E35:E36)</f>
        <v>0</v>
      </c>
      <c r="F34" s="65">
        <f>SUM(F35:F36)</f>
        <v>0</v>
      </c>
      <c r="G34" s="107">
        <f>SUM(G35:G36)</f>
        <v>0</v>
      </c>
      <c r="H34" s="43"/>
      <c r="I34" s="107">
        <f>SUM(I35:I36)</f>
        <v>0</v>
      </c>
      <c r="J34" s="107">
        <f>SUM(J35:J36)</f>
        <v>0</v>
      </c>
      <c r="K34" s="107">
        <f t="shared" ref="K34:AA34" si="9">SUM(K35:K36)</f>
        <v>0</v>
      </c>
      <c r="L34" s="61">
        <f t="shared" si="9"/>
        <v>0</v>
      </c>
      <c r="M34" s="107">
        <f t="shared" si="9"/>
        <v>0</v>
      </c>
      <c r="N34" s="12">
        <f t="shared" si="9"/>
        <v>0</v>
      </c>
      <c r="O34" s="107">
        <f t="shared" si="9"/>
        <v>0</v>
      </c>
      <c r="P34" s="107">
        <f t="shared" si="9"/>
        <v>0</v>
      </c>
      <c r="Q34" s="107">
        <f t="shared" si="9"/>
        <v>0</v>
      </c>
      <c r="R34" s="107">
        <f t="shared" si="9"/>
        <v>0</v>
      </c>
      <c r="S34" s="107">
        <f t="shared" si="9"/>
        <v>0</v>
      </c>
      <c r="T34" s="107">
        <f t="shared" si="9"/>
        <v>0</v>
      </c>
      <c r="U34" s="65">
        <f t="shared" si="9"/>
        <v>0</v>
      </c>
      <c r="V34" s="107">
        <f t="shared" si="9"/>
        <v>0</v>
      </c>
      <c r="W34" s="107">
        <f t="shared" si="9"/>
        <v>0</v>
      </c>
      <c r="X34" s="107">
        <f t="shared" si="9"/>
        <v>0</v>
      </c>
      <c r="Y34" s="65">
        <f>SUM(Y35:Y36)</f>
        <v>0</v>
      </c>
      <c r="Z34" s="107">
        <f t="shared" si="9"/>
        <v>0</v>
      </c>
      <c r="AA34" s="108">
        <f t="shared" si="9"/>
        <v>0</v>
      </c>
      <c r="AC34" s="106">
        <f t="shared" ref="AC34:AL34" si="10">SUM(AC35:AC36)</f>
        <v>0</v>
      </c>
      <c r="AD34" s="107">
        <f t="shared" si="10"/>
        <v>0</v>
      </c>
      <c r="AE34" s="107">
        <f t="shared" si="10"/>
        <v>0</v>
      </c>
      <c r="AF34" s="107">
        <f t="shared" si="10"/>
        <v>0</v>
      </c>
      <c r="AG34" s="107">
        <f t="shared" si="10"/>
        <v>0</v>
      </c>
      <c r="AH34" s="107">
        <f t="shared" si="10"/>
        <v>0</v>
      </c>
      <c r="AI34" s="107">
        <f t="shared" si="10"/>
        <v>0</v>
      </c>
      <c r="AJ34" s="107">
        <f t="shared" si="10"/>
        <v>0</v>
      </c>
      <c r="AK34" s="107">
        <f t="shared" si="10"/>
        <v>0</v>
      </c>
      <c r="AL34" s="108">
        <f t="shared" si="10"/>
        <v>0</v>
      </c>
    </row>
    <row r="35" spans="1:38" ht="27.6">
      <c r="A35" s="14"/>
      <c r="B35" s="6" t="s">
        <v>52</v>
      </c>
      <c r="C35" s="22"/>
      <c r="D35" s="98"/>
      <c r="E35" s="98"/>
      <c r="F35" s="57">
        <f>SUM(C35:E35)</f>
        <v>0</v>
      </c>
      <c r="G35" s="98"/>
      <c r="H35" s="44"/>
      <c r="I35" s="98"/>
      <c r="J35" s="98"/>
      <c r="K35" s="98"/>
      <c r="L35" s="214"/>
      <c r="M35" s="98"/>
      <c r="N35" s="75">
        <f>SUM(K35:M35)</f>
        <v>0</v>
      </c>
      <c r="O35" s="98"/>
      <c r="P35" s="98"/>
      <c r="Q35" s="98"/>
      <c r="R35" s="98"/>
      <c r="S35" s="98"/>
      <c r="T35" s="98"/>
      <c r="U35" s="62">
        <f>SUM(R35:T35)</f>
        <v>0</v>
      </c>
      <c r="V35" s="98"/>
      <c r="W35" s="98"/>
      <c r="X35" s="98"/>
      <c r="Y35" s="62">
        <f>SUM(V35:X35)</f>
        <v>0</v>
      </c>
      <c r="Z35" s="98"/>
      <c r="AA35" s="99"/>
      <c r="AC35" s="97"/>
      <c r="AD35" s="98"/>
      <c r="AE35" s="98"/>
      <c r="AF35" s="98"/>
      <c r="AG35" s="98"/>
      <c r="AH35" s="98"/>
      <c r="AI35" s="98"/>
      <c r="AJ35" s="98"/>
      <c r="AK35" s="98"/>
      <c r="AL35" s="99"/>
    </row>
    <row r="36" spans="1:38" ht="42" thickBot="1">
      <c r="A36" s="16"/>
      <c r="B36" s="37" t="s">
        <v>53</v>
      </c>
      <c r="C36" s="25"/>
      <c r="D36" s="54"/>
      <c r="E36" s="54"/>
      <c r="F36" s="57">
        <f>SUM(C36:E36)</f>
        <v>0</v>
      </c>
      <c r="G36" s="54"/>
      <c r="H36" s="48"/>
      <c r="I36" s="54"/>
      <c r="J36" s="54"/>
      <c r="K36" s="54"/>
      <c r="L36" s="216"/>
      <c r="M36" s="54"/>
      <c r="N36" s="51">
        <f>SUM(K36:M36)</f>
        <v>0</v>
      </c>
      <c r="O36" s="54"/>
      <c r="P36" s="54"/>
      <c r="Q36" s="54"/>
      <c r="R36" s="54"/>
      <c r="S36" s="54"/>
      <c r="T36" s="54"/>
      <c r="U36" s="54">
        <f>SUM(R36:T36)</f>
        <v>0</v>
      </c>
      <c r="V36" s="54"/>
      <c r="W36" s="54"/>
      <c r="X36" s="54"/>
      <c r="Y36" s="54">
        <f>SUM(V36:X36)</f>
        <v>0</v>
      </c>
      <c r="Z36" s="54"/>
      <c r="AA36" s="126"/>
      <c r="AC36" s="125"/>
      <c r="AD36" s="54"/>
      <c r="AE36" s="54"/>
      <c r="AF36" s="54"/>
      <c r="AG36" s="54"/>
      <c r="AH36" s="54"/>
      <c r="AI36" s="54"/>
      <c r="AJ36" s="54"/>
      <c r="AK36" s="54"/>
      <c r="AL36" s="126"/>
    </row>
    <row r="37" spans="1:38" ht="15" thickBot="1">
      <c r="A37" s="10" t="s">
        <v>54</v>
      </c>
      <c r="B37" s="2" t="s">
        <v>5</v>
      </c>
      <c r="C37" s="31">
        <v>1023</v>
      </c>
      <c r="D37" s="110">
        <v>0</v>
      </c>
      <c r="E37" s="110">
        <v>5</v>
      </c>
      <c r="F37" s="57">
        <f>SUM(C37:E37)</f>
        <v>1028</v>
      </c>
      <c r="G37" s="110">
        <v>115</v>
      </c>
      <c r="H37" s="45"/>
      <c r="I37" s="110">
        <v>379862.37166680075</v>
      </c>
      <c r="J37" s="110">
        <v>303889.89733344008</v>
      </c>
      <c r="K37" s="110">
        <v>378866.51164710073</v>
      </c>
      <c r="L37" s="221"/>
      <c r="M37" s="110">
        <v>995.86001970000007</v>
      </c>
      <c r="N37" s="80">
        <f>SUM(K37:M37)</f>
        <v>379862.37166680075</v>
      </c>
      <c r="O37" s="110">
        <v>303889.89733344002</v>
      </c>
      <c r="P37" s="110">
        <v>386608.19158182334</v>
      </c>
      <c r="Q37" s="110">
        <v>77321.638316364784</v>
      </c>
      <c r="R37" s="110">
        <v>9533.25</v>
      </c>
      <c r="S37" s="110"/>
      <c r="T37" s="110"/>
      <c r="U37" s="68">
        <f>SUM(R37:T37)</f>
        <v>9533.25</v>
      </c>
      <c r="V37" s="110">
        <f>9533.25-7626.6</f>
        <v>1906.6499999999996</v>
      </c>
      <c r="W37" s="110"/>
      <c r="X37" s="110"/>
      <c r="Y37" s="68">
        <f>SUM(V37:X37)</f>
        <v>1906.6499999999996</v>
      </c>
      <c r="Z37" s="110">
        <v>11347.924222399843</v>
      </c>
      <c r="AA37" s="111">
        <v>3703.1197207998412</v>
      </c>
      <c r="AC37" s="109"/>
      <c r="AD37" s="110"/>
      <c r="AE37" s="110"/>
      <c r="AF37" s="110"/>
      <c r="AG37" s="110"/>
      <c r="AH37" s="110"/>
      <c r="AI37" s="110"/>
      <c r="AJ37" s="110"/>
      <c r="AK37" s="110"/>
      <c r="AL37" s="111"/>
    </row>
    <row r="38" spans="1:38" ht="24.6" thickBot="1">
      <c r="A38" s="10" t="s">
        <v>55</v>
      </c>
      <c r="B38" s="2" t="s">
        <v>56</v>
      </c>
      <c r="C38" s="24">
        <v>69</v>
      </c>
      <c r="D38" s="104">
        <v>1</v>
      </c>
      <c r="E38" s="104">
        <v>0</v>
      </c>
      <c r="F38" s="57">
        <f>SUM(C38:E38)</f>
        <v>70</v>
      </c>
      <c r="G38" s="104">
        <v>70</v>
      </c>
      <c r="H38" s="46"/>
      <c r="I38" s="104">
        <v>225785.42867499997</v>
      </c>
      <c r="J38" s="104">
        <v>198273.41397914739</v>
      </c>
      <c r="K38" s="104">
        <v>217564.28338732873</v>
      </c>
      <c r="L38" s="215">
        <v>4047.75</v>
      </c>
      <c r="M38" s="104"/>
      <c r="N38" s="77">
        <f>SUM(K38:M38)</f>
        <v>221612.03338732873</v>
      </c>
      <c r="O38" s="104">
        <v>194824.42555255399</v>
      </c>
      <c r="P38" s="104">
        <v>338813.35876501229</v>
      </c>
      <c r="Q38" s="104">
        <v>40877.504184607416</v>
      </c>
      <c r="R38" s="104"/>
      <c r="S38" s="104"/>
      <c r="T38" s="104"/>
      <c r="U38" s="64">
        <f>SUM(R38:T38)</f>
        <v>0</v>
      </c>
      <c r="V38" s="104"/>
      <c r="W38" s="104"/>
      <c r="X38" s="104"/>
      <c r="Y38" s="64">
        <f>SUM(V38:X38)</f>
        <v>0</v>
      </c>
      <c r="Z38" s="104">
        <v>-1572.5864212732022</v>
      </c>
      <c r="AA38" s="105">
        <v>-1084.2624212732017</v>
      </c>
      <c r="AC38" s="103"/>
      <c r="AD38" s="104"/>
      <c r="AE38" s="104"/>
      <c r="AF38" s="104"/>
      <c r="AG38" s="104"/>
      <c r="AH38" s="104"/>
      <c r="AI38" s="104"/>
      <c r="AJ38" s="104"/>
      <c r="AK38" s="104"/>
      <c r="AL38" s="105"/>
    </row>
    <row r="39" spans="1:38" ht="15" thickBot="1">
      <c r="A39" s="10" t="s">
        <v>57</v>
      </c>
      <c r="B39" s="2" t="s">
        <v>6</v>
      </c>
      <c r="C39" s="24"/>
      <c r="D39" s="104"/>
      <c r="E39" s="104"/>
      <c r="F39" s="104">
        <f>SUM(C39:E39)</f>
        <v>0</v>
      </c>
      <c r="G39" s="104"/>
      <c r="H39" s="46"/>
      <c r="I39" s="104"/>
      <c r="J39" s="104"/>
      <c r="K39" s="104"/>
      <c r="L39" s="215"/>
      <c r="M39" s="104"/>
      <c r="N39" s="77">
        <f>SUM(K39:M39)</f>
        <v>0</v>
      </c>
      <c r="O39" s="104"/>
      <c r="P39" s="104"/>
      <c r="Q39" s="104"/>
      <c r="R39" s="104"/>
      <c r="S39" s="104"/>
      <c r="T39" s="104"/>
      <c r="U39" s="64">
        <f>SUM(R39:T39)</f>
        <v>0</v>
      </c>
      <c r="V39" s="104"/>
      <c r="W39" s="104"/>
      <c r="X39" s="104"/>
      <c r="Y39" s="64">
        <f>SUM(V39:X39)</f>
        <v>0</v>
      </c>
      <c r="Z39" s="104"/>
      <c r="AA39" s="105"/>
      <c r="AC39" s="103"/>
      <c r="AD39" s="104"/>
      <c r="AE39" s="104"/>
      <c r="AF39" s="104"/>
      <c r="AG39" s="104"/>
      <c r="AH39" s="104"/>
      <c r="AI39" s="104"/>
      <c r="AJ39" s="104"/>
      <c r="AK39" s="104"/>
      <c r="AL39" s="105"/>
    </row>
    <row r="40" spans="1:38" ht="15" thickBot="1">
      <c r="A40" s="10" t="s">
        <v>58</v>
      </c>
      <c r="B40" s="2" t="s">
        <v>7</v>
      </c>
      <c r="C40" s="19">
        <f>SUM(C41:C43)</f>
        <v>0</v>
      </c>
      <c r="D40" s="61">
        <f>SUM(D41:D43)</f>
        <v>0</v>
      </c>
      <c r="E40" s="61">
        <f>SUM(E41:E43)</f>
        <v>0</v>
      </c>
      <c r="F40" s="61">
        <f>SUM(F41:F43)</f>
        <v>0</v>
      </c>
      <c r="G40" s="61">
        <f>SUM(G41:G43)</f>
        <v>0</v>
      </c>
      <c r="H40" s="46"/>
      <c r="I40" s="61">
        <f>SUM(I41:I43)</f>
        <v>0</v>
      </c>
      <c r="J40" s="61">
        <f>SUM(J41:J43)</f>
        <v>0</v>
      </c>
      <c r="K40" s="61">
        <f t="shared" ref="K40:AA40" si="11">SUM(K41:K43)</f>
        <v>0</v>
      </c>
      <c r="L40" s="61">
        <f t="shared" si="11"/>
        <v>0</v>
      </c>
      <c r="M40" s="61">
        <f t="shared" si="11"/>
        <v>0</v>
      </c>
      <c r="N40" s="70">
        <f t="shared" si="11"/>
        <v>0</v>
      </c>
      <c r="O40" s="61">
        <f t="shared" si="11"/>
        <v>0</v>
      </c>
      <c r="P40" s="61">
        <f t="shared" si="11"/>
        <v>0</v>
      </c>
      <c r="Q40" s="61">
        <f t="shared" si="11"/>
        <v>0</v>
      </c>
      <c r="R40" s="61">
        <f t="shared" si="11"/>
        <v>0</v>
      </c>
      <c r="S40" s="61">
        <f t="shared" si="11"/>
        <v>0</v>
      </c>
      <c r="T40" s="61">
        <f t="shared" si="11"/>
        <v>0</v>
      </c>
      <c r="U40" s="61">
        <f t="shared" si="11"/>
        <v>0</v>
      </c>
      <c r="V40" s="61">
        <f t="shared" si="11"/>
        <v>0</v>
      </c>
      <c r="W40" s="61">
        <f t="shared" si="11"/>
        <v>0</v>
      </c>
      <c r="X40" s="61">
        <f t="shared" si="11"/>
        <v>0</v>
      </c>
      <c r="Y40" s="61">
        <f>SUM(Y41:Y43)</f>
        <v>0</v>
      </c>
      <c r="Z40" s="61">
        <f t="shared" si="11"/>
        <v>0</v>
      </c>
      <c r="AA40" s="84">
        <f t="shared" si="11"/>
        <v>0</v>
      </c>
      <c r="AC40" s="83">
        <f t="shared" ref="AC40:AL40" si="12">SUM(AC41:AC43)</f>
        <v>0</v>
      </c>
      <c r="AD40" s="61">
        <f t="shared" si="12"/>
        <v>0</v>
      </c>
      <c r="AE40" s="61">
        <f t="shared" si="12"/>
        <v>0</v>
      </c>
      <c r="AF40" s="61">
        <f t="shared" si="12"/>
        <v>0</v>
      </c>
      <c r="AG40" s="61">
        <f t="shared" si="12"/>
        <v>0</v>
      </c>
      <c r="AH40" s="61">
        <f t="shared" si="12"/>
        <v>0</v>
      </c>
      <c r="AI40" s="61">
        <f t="shared" si="12"/>
        <v>0</v>
      </c>
      <c r="AJ40" s="61">
        <f t="shared" si="12"/>
        <v>0</v>
      </c>
      <c r="AK40" s="61">
        <f t="shared" si="12"/>
        <v>0</v>
      </c>
      <c r="AL40" s="84">
        <f t="shared" si="12"/>
        <v>0</v>
      </c>
    </row>
    <row r="41" spans="1:38" ht="27.6">
      <c r="A41" s="14"/>
      <c r="B41" s="7" t="s">
        <v>59</v>
      </c>
      <c r="C41" s="32"/>
      <c r="D41" s="115"/>
      <c r="E41" s="115"/>
      <c r="F41" s="57">
        <f t="shared" ref="F41:F44" si="13">SUM(C41:E41)</f>
        <v>0</v>
      </c>
      <c r="G41" s="115"/>
      <c r="H41" s="44"/>
      <c r="I41" s="115"/>
      <c r="J41" s="115"/>
      <c r="K41" s="115"/>
      <c r="L41" s="222"/>
      <c r="M41" s="115"/>
      <c r="N41" s="81">
        <f>SUM(K41:M41)</f>
        <v>0</v>
      </c>
      <c r="O41" s="115"/>
      <c r="P41" s="115"/>
      <c r="Q41" s="115"/>
      <c r="R41" s="115"/>
      <c r="S41" s="115"/>
      <c r="T41" s="115"/>
      <c r="U41" s="69">
        <f>SUM(R41:T41)</f>
        <v>0</v>
      </c>
      <c r="V41" s="115"/>
      <c r="W41" s="115"/>
      <c r="X41" s="115"/>
      <c r="Y41" s="69">
        <f>SUM(V41:X41)</f>
        <v>0</v>
      </c>
      <c r="Z41" s="115"/>
      <c r="AA41" s="116"/>
      <c r="AC41" s="114"/>
      <c r="AD41" s="115"/>
      <c r="AE41" s="115"/>
      <c r="AF41" s="115"/>
      <c r="AG41" s="115"/>
      <c r="AH41" s="115"/>
      <c r="AI41" s="115"/>
      <c r="AJ41" s="115"/>
      <c r="AK41" s="115"/>
      <c r="AL41" s="116"/>
    </row>
    <row r="42" spans="1:38" ht="27.6">
      <c r="A42" s="15"/>
      <c r="B42" s="5" t="s">
        <v>60</v>
      </c>
      <c r="C42" s="27"/>
      <c r="D42" s="55"/>
      <c r="E42" s="55"/>
      <c r="F42" s="57">
        <f t="shared" si="13"/>
        <v>0</v>
      </c>
      <c r="G42" s="55"/>
      <c r="H42" s="120"/>
      <c r="I42" s="55"/>
      <c r="J42" s="55"/>
      <c r="K42" s="55"/>
      <c r="L42" s="217"/>
      <c r="M42" s="55"/>
      <c r="N42" s="52">
        <f>SUM(K42:M42)</f>
        <v>0</v>
      </c>
      <c r="O42" s="55"/>
      <c r="P42" s="55"/>
      <c r="Q42" s="55"/>
      <c r="R42" s="55"/>
      <c r="S42" s="55"/>
      <c r="T42" s="55"/>
      <c r="U42" s="55">
        <f>SUM(R42:T42)</f>
        <v>0</v>
      </c>
      <c r="V42" s="55"/>
      <c r="W42" s="55"/>
      <c r="X42" s="55"/>
      <c r="Y42" s="55">
        <f>SUM(V42:X42)</f>
        <v>0</v>
      </c>
      <c r="Z42" s="55"/>
      <c r="AA42" s="122"/>
      <c r="AC42" s="121"/>
      <c r="AD42" s="55"/>
      <c r="AE42" s="55"/>
      <c r="AF42" s="55"/>
      <c r="AG42" s="55"/>
      <c r="AH42" s="55"/>
      <c r="AI42" s="55"/>
      <c r="AJ42" s="55"/>
      <c r="AK42" s="55"/>
      <c r="AL42" s="122"/>
    </row>
    <row r="43" spans="1:38" ht="15" thickBot="1">
      <c r="A43" s="16"/>
      <c r="B43" s="39" t="s">
        <v>61</v>
      </c>
      <c r="C43" s="28"/>
      <c r="D43" s="112"/>
      <c r="E43" s="112"/>
      <c r="F43" s="57">
        <f t="shared" si="13"/>
        <v>0</v>
      </c>
      <c r="G43" s="112"/>
      <c r="H43" s="43"/>
      <c r="I43" s="112"/>
      <c r="J43" s="112"/>
      <c r="K43" s="112"/>
      <c r="L43" s="218"/>
      <c r="M43" s="112"/>
      <c r="N43" s="78">
        <f>SUM(K43:M43)</f>
        <v>0</v>
      </c>
      <c r="O43" s="112"/>
      <c r="P43" s="112"/>
      <c r="Q43" s="112"/>
      <c r="R43" s="112"/>
      <c r="S43" s="112"/>
      <c r="T43" s="112"/>
      <c r="U43" s="66">
        <f>SUM(R43:T43)</f>
        <v>0</v>
      </c>
      <c r="V43" s="112"/>
      <c r="W43" s="112"/>
      <c r="X43" s="112"/>
      <c r="Y43" s="66">
        <f>SUM(V43:X43)</f>
        <v>0</v>
      </c>
      <c r="Z43" s="112"/>
      <c r="AA43" s="113"/>
      <c r="AC43" s="117"/>
      <c r="AD43" s="112"/>
      <c r="AE43" s="112"/>
      <c r="AF43" s="112"/>
      <c r="AG43" s="112"/>
      <c r="AH43" s="112"/>
      <c r="AI43" s="112"/>
      <c r="AJ43" s="112"/>
      <c r="AK43" s="112"/>
      <c r="AL43" s="113"/>
    </row>
    <row r="44" spans="1:38" ht="15" thickBot="1">
      <c r="A44" s="10" t="s">
        <v>62</v>
      </c>
      <c r="B44" s="2" t="s">
        <v>8</v>
      </c>
      <c r="C44" s="24"/>
      <c r="D44" s="104"/>
      <c r="E44" s="104"/>
      <c r="F44" s="57">
        <f t="shared" si="13"/>
        <v>0</v>
      </c>
      <c r="G44" s="104"/>
      <c r="H44" s="46"/>
      <c r="I44" s="104"/>
      <c r="J44" s="104"/>
      <c r="K44" s="104"/>
      <c r="L44" s="215"/>
      <c r="M44" s="104"/>
      <c r="N44" s="77">
        <f>SUM(K44:M44)</f>
        <v>0</v>
      </c>
      <c r="O44" s="104"/>
      <c r="P44" s="104"/>
      <c r="Q44" s="104"/>
      <c r="R44" s="104"/>
      <c r="S44" s="104"/>
      <c r="T44" s="104"/>
      <c r="U44" s="64">
        <f>SUM(R44:T44)</f>
        <v>0</v>
      </c>
      <c r="V44" s="104"/>
      <c r="W44" s="104"/>
      <c r="X44" s="104"/>
      <c r="Y44" s="64">
        <f>SUM(V44:X44)</f>
        <v>0</v>
      </c>
      <c r="Z44" s="104"/>
      <c r="AA44" s="105"/>
      <c r="AC44" s="103"/>
      <c r="AD44" s="104"/>
      <c r="AE44" s="104"/>
      <c r="AF44" s="104"/>
      <c r="AG44" s="104"/>
      <c r="AH44" s="104"/>
      <c r="AI44" s="104"/>
      <c r="AJ44" s="104"/>
      <c r="AK44" s="104"/>
      <c r="AL44" s="105"/>
    </row>
    <row r="45" spans="1:38" ht="36.6" thickBot="1">
      <c r="A45" s="10" t="s">
        <v>63</v>
      </c>
      <c r="B45" s="2" t="s">
        <v>64</v>
      </c>
      <c r="C45" s="26">
        <f>SUM(C46:C48)</f>
        <v>5</v>
      </c>
      <c r="D45" s="107">
        <f>SUM(D46:D48)</f>
        <v>0</v>
      </c>
      <c r="E45" s="107">
        <f>SUM(E46:E48)</f>
        <v>0</v>
      </c>
      <c r="F45" s="65">
        <f>SUM(F46:F48)</f>
        <v>5</v>
      </c>
      <c r="G45" s="107">
        <f>SUM(G46:G48)</f>
        <v>3</v>
      </c>
      <c r="H45" s="46"/>
      <c r="I45" s="107">
        <f>SUM(I46:I48)</f>
        <v>81626.790000000008</v>
      </c>
      <c r="J45" s="107">
        <f>SUM(J46:J48)</f>
        <v>55237.324000000001</v>
      </c>
      <c r="K45" s="107">
        <f t="shared" ref="K45:AA45" si="14">SUM(K46:K48)</f>
        <v>81626.790000000008</v>
      </c>
      <c r="L45" s="107">
        <f t="shared" si="14"/>
        <v>0</v>
      </c>
      <c r="M45" s="107">
        <f t="shared" si="14"/>
        <v>0</v>
      </c>
      <c r="N45" s="12">
        <f>SUM(N46:N48)</f>
        <v>81626.790000000008</v>
      </c>
      <c r="O45" s="107">
        <f t="shared" si="14"/>
        <v>55237.324000000001</v>
      </c>
      <c r="P45" s="107">
        <f t="shared" si="14"/>
        <v>81817.871038625657</v>
      </c>
      <c r="Q45" s="107">
        <f t="shared" si="14"/>
        <v>26483.212356950396</v>
      </c>
      <c r="R45" s="107">
        <f t="shared" si="14"/>
        <v>0</v>
      </c>
      <c r="S45" s="107">
        <f t="shared" si="14"/>
        <v>0</v>
      </c>
      <c r="T45" s="107">
        <f t="shared" si="14"/>
        <v>0</v>
      </c>
      <c r="U45" s="65">
        <f t="shared" si="14"/>
        <v>0</v>
      </c>
      <c r="V45" s="107">
        <f t="shared" si="14"/>
        <v>0</v>
      </c>
      <c r="W45" s="107">
        <f t="shared" si="14"/>
        <v>0</v>
      </c>
      <c r="X45" s="107">
        <f t="shared" si="14"/>
        <v>0</v>
      </c>
      <c r="Y45" s="65">
        <f t="shared" si="14"/>
        <v>0</v>
      </c>
      <c r="Z45" s="107">
        <f t="shared" si="14"/>
        <v>2584847.290211</v>
      </c>
      <c r="AA45" s="108">
        <f t="shared" si="14"/>
        <v>-15452.709788999986</v>
      </c>
      <c r="AC45" s="106">
        <f t="shared" ref="AC45:AL45" si="15">SUM(AC46:AC48)</f>
        <v>0</v>
      </c>
      <c r="AD45" s="107">
        <f t="shared" si="15"/>
        <v>0</v>
      </c>
      <c r="AE45" s="107">
        <f t="shared" si="15"/>
        <v>0</v>
      </c>
      <c r="AF45" s="107">
        <f t="shared" si="15"/>
        <v>0</v>
      </c>
      <c r="AG45" s="107">
        <f t="shared" si="15"/>
        <v>0</v>
      </c>
      <c r="AH45" s="107">
        <f t="shared" si="15"/>
        <v>0</v>
      </c>
      <c r="AI45" s="107">
        <f t="shared" si="15"/>
        <v>0</v>
      </c>
      <c r="AJ45" s="107">
        <f t="shared" si="15"/>
        <v>0</v>
      </c>
      <c r="AK45" s="107">
        <f t="shared" si="15"/>
        <v>0</v>
      </c>
      <c r="AL45" s="108">
        <f t="shared" si="15"/>
        <v>0</v>
      </c>
    </row>
    <row r="46" spans="1:38" ht="14.4">
      <c r="A46" s="14"/>
      <c r="B46" s="8" t="s">
        <v>65</v>
      </c>
      <c r="C46" s="30">
        <v>5</v>
      </c>
      <c r="D46" s="56"/>
      <c r="E46" s="56"/>
      <c r="F46" s="57">
        <f>SUM(C46:E46)</f>
        <v>5</v>
      </c>
      <c r="G46" s="56">
        <v>3</v>
      </c>
      <c r="H46" s="44"/>
      <c r="I46" s="56">
        <v>81626.790000000008</v>
      </c>
      <c r="J46" s="56">
        <v>55237.324000000001</v>
      </c>
      <c r="K46" s="56">
        <v>81626.790000000008</v>
      </c>
      <c r="L46" s="220"/>
      <c r="M46" s="56"/>
      <c r="N46" s="53">
        <f>SUM(K46:M46)</f>
        <v>81626.790000000008</v>
      </c>
      <c r="O46" s="56">
        <v>55237.324000000001</v>
      </c>
      <c r="P46" s="56">
        <v>81817.871038625657</v>
      </c>
      <c r="Q46" s="56">
        <v>26483.212356950396</v>
      </c>
      <c r="R46" s="56"/>
      <c r="S46" s="56"/>
      <c r="T46" s="56"/>
      <c r="U46" s="56">
        <f>SUM(R46:T46)</f>
        <v>0</v>
      </c>
      <c r="V46" s="56"/>
      <c r="W46" s="56"/>
      <c r="X46" s="56"/>
      <c r="Y46" s="56">
        <f>SUM(V46:X46)</f>
        <v>0</v>
      </c>
      <c r="Z46" s="56">
        <v>2584847.290211</v>
      </c>
      <c r="AA46" s="124">
        <v>-15452.709788999986</v>
      </c>
      <c r="AC46" s="123"/>
      <c r="AD46" s="56"/>
      <c r="AE46" s="56"/>
      <c r="AF46" s="56"/>
      <c r="AG46" s="56"/>
      <c r="AH46" s="56"/>
      <c r="AI46" s="56"/>
      <c r="AJ46" s="56"/>
      <c r="AK46" s="56"/>
      <c r="AL46" s="124"/>
    </row>
    <row r="47" spans="1:38" ht="14.4">
      <c r="A47" s="15"/>
      <c r="B47" s="40" t="s">
        <v>66</v>
      </c>
      <c r="C47" s="119"/>
      <c r="D47" s="89"/>
      <c r="E47" s="89"/>
      <c r="F47" s="57">
        <f>SUM(C47:E47)</f>
        <v>0</v>
      </c>
      <c r="G47" s="89">
        <v>0</v>
      </c>
      <c r="H47" s="120"/>
      <c r="I47" s="89">
        <v>0</v>
      </c>
      <c r="J47" s="89">
        <v>0</v>
      </c>
      <c r="K47" s="89"/>
      <c r="L47" s="213"/>
      <c r="M47" s="89"/>
      <c r="N47" s="72">
        <v>0</v>
      </c>
      <c r="O47" s="89"/>
      <c r="P47" s="89">
        <v>0</v>
      </c>
      <c r="Q47" s="89">
        <v>0</v>
      </c>
      <c r="R47" s="89"/>
      <c r="S47" s="89"/>
      <c r="T47" s="89"/>
      <c r="U47" s="58">
        <f>SUM(R47:T47)</f>
        <v>0</v>
      </c>
      <c r="V47" s="89"/>
      <c r="W47" s="89"/>
      <c r="X47" s="89"/>
      <c r="Y47" s="58">
        <f>SUM(V47:X47)</f>
        <v>0</v>
      </c>
      <c r="Z47" s="89">
        <v>0</v>
      </c>
      <c r="AA47" s="90">
        <v>0</v>
      </c>
      <c r="AC47" s="88"/>
      <c r="AD47" s="89"/>
      <c r="AE47" s="89"/>
      <c r="AF47" s="89"/>
      <c r="AG47" s="89"/>
      <c r="AH47" s="89"/>
      <c r="AI47" s="89"/>
      <c r="AJ47" s="89"/>
      <c r="AK47" s="89"/>
      <c r="AL47" s="90"/>
    </row>
    <row r="48" spans="1:38" ht="15" thickBot="1">
      <c r="A48" s="16"/>
      <c r="B48" s="9" t="s">
        <v>67</v>
      </c>
      <c r="C48" s="28"/>
      <c r="D48" s="112"/>
      <c r="E48" s="112"/>
      <c r="F48" s="112">
        <f>SUM(C48:E48)</f>
        <v>0</v>
      </c>
      <c r="G48" s="112"/>
      <c r="H48" s="120"/>
      <c r="I48" s="112"/>
      <c r="J48" s="112">
        <v>0</v>
      </c>
      <c r="K48" s="112"/>
      <c r="L48" s="218"/>
      <c r="M48" s="112"/>
      <c r="N48" s="78">
        <f>SUM(K48:M48)</f>
        <v>0</v>
      </c>
      <c r="O48" s="112"/>
      <c r="P48" s="112"/>
      <c r="Q48" s="112"/>
      <c r="R48" s="112"/>
      <c r="S48" s="112"/>
      <c r="T48" s="112"/>
      <c r="U48" s="66">
        <f>SUM(R48:T48)</f>
        <v>0</v>
      </c>
      <c r="V48" s="112"/>
      <c r="W48" s="112"/>
      <c r="X48" s="112"/>
      <c r="Y48" s="66">
        <f>SUM(V48:X48)</f>
        <v>0</v>
      </c>
      <c r="Z48" s="112"/>
      <c r="AA48" s="113"/>
      <c r="AC48" s="117"/>
      <c r="AD48" s="112"/>
      <c r="AE48" s="112"/>
      <c r="AF48" s="112"/>
      <c r="AG48" s="112"/>
      <c r="AH48" s="112"/>
      <c r="AI48" s="112"/>
      <c r="AJ48" s="112"/>
      <c r="AK48" s="112"/>
      <c r="AL48" s="113"/>
    </row>
    <row r="49" spans="1:38" ht="15" thickBot="1">
      <c r="A49" s="10" t="s">
        <v>68</v>
      </c>
      <c r="B49" s="2" t="s">
        <v>9</v>
      </c>
      <c r="C49" s="31"/>
      <c r="D49" s="110"/>
      <c r="E49" s="110"/>
      <c r="F49" s="110">
        <f>SUM(C49:E49)</f>
        <v>0</v>
      </c>
      <c r="G49" s="110"/>
      <c r="H49" s="120"/>
      <c r="I49" s="110"/>
      <c r="J49" s="110"/>
      <c r="K49" s="110"/>
      <c r="L49" s="110"/>
      <c r="M49" s="110"/>
      <c r="N49" s="80">
        <f>SUM(K49:M49)</f>
        <v>0</v>
      </c>
      <c r="O49" s="110"/>
      <c r="P49" s="110"/>
      <c r="Q49" s="110"/>
      <c r="R49" s="110"/>
      <c r="S49" s="110"/>
      <c r="T49" s="110"/>
      <c r="U49" s="68">
        <f>SUM(R49:T49)</f>
        <v>0</v>
      </c>
      <c r="V49" s="110"/>
      <c r="W49" s="110"/>
      <c r="X49" s="110"/>
      <c r="Y49" s="68">
        <f>SUM(V49:X49)</f>
        <v>0</v>
      </c>
      <c r="Z49" s="110"/>
      <c r="AA49" s="111"/>
      <c r="AC49" s="109"/>
      <c r="AD49" s="110"/>
      <c r="AE49" s="110"/>
      <c r="AF49" s="110"/>
      <c r="AG49" s="110"/>
      <c r="AH49" s="110"/>
      <c r="AI49" s="110"/>
      <c r="AJ49" s="110"/>
      <c r="AK49" s="110"/>
      <c r="AL49" s="111"/>
    </row>
    <row r="50" spans="1:38" ht="14.4" thickBot="1">
      <c r="A50" s="260" t="s">
        <v>69</v>
      </c>
      <c r="B50" s="261"/>
      <c r="C50" s="33">
        <f>C11+C16+C17+C20+C21+C24+C28+C29+C30+C33+C34+C37+C38+C39+C40+C44+C45+C49</f>
        <v>15680</v>
      </c>
      <c r="D50" s="12">
        <f t="shared" ref="D50:AL50" si="16">D11+D16+D17+D20+D21+D24+D28+D29+D30+D33+D34+D37+D38+D39+D40+D44+D45+D49</f>
        <v>1050727</v>
      </c>
      <c r="E50" s="12">
        <f t="shared" si="16"/>
        <v>5</v>
      </c>
      <c r="F50" s="12">
        <f>F11+F16+F17+F20+F21+F24+F28+F29+F30+F33+F34+F37+F38+F39+F40+F44+F45+F49</f>
        <v>1066412</v>
      </c>
      <c r="G50" s="12">
        <f t="shared" si="16"/>
        <v>78557</v>
      </c>
      <c r="H50" s="12">
        <f>H11+H16+H17+H20+H21+H24+H28+H29+H30+H33+H34+H37+H38+H39+H40+H44+H45+H49</f>
        <v>1060502</v>
      </c>
      <c r="I50" s="12">
        <f t="shared" si="16"/>
        <v>7053769.5024434514</v>
      </c>
      <c r="J50" s="12">
        <f t="shared" si="16"/>
        <v>1125571.7874818773</v>
      </c>
      <c r="K50" s="12">
        <f t="shared" si="16"/>
        <v>3926089.528888789</v>
      </c>
      <c r="L50" s="12">
        <f t="shared" si="16"/>
        <v>3062623.1358404839</v>
      </c>
      <c r="M50" s="12">
        <f t="shared" si="16"/>
        <v>995.86001970000007</v>
      </c>
      <c r="N50" s="12">
        <f>N11+N16+N17+N20+N21+N24+N28+N29+N30+N33+N34+N37+N38+N39+N40+N44+N45+N49</f>
        <v>6989708.5247489735</v>
      </c>
      <c r="O50" s="12">
        <f t="shared" si="16"/>
        <v>1097359.6415971147</v>
      </c>
      <c r="P50" s="12">
        <f t="shared" si="16"/>
        <v>6994361.4197790315</v>
      </c>
      <c r="Q50" s="12">
        <f t="shared" si="16"/>
        <v>5710615.7478625542</v>
      </c>
      <c r="R50" s="12">
        <f t="shared" si="16"/>
        <v>1425314.8983055556</v>
      </c>
      <c r="S50" s="12">
        <f t="shared" si="16"/>
        <v>569058.36957385659</v>
      </c>
      <c r="T50" s="12">
        <f t="shared" si="16"/>
        <v>0</v>
      </c>
      <c r="U50" s="12">
        <f>U11+U16+U17+U20+U21+U24+U28+U29+U30+U33+U34+U37+U38+U39+U40+U44+U45+U49</f>
        <v>1994373.2678794125</v>
      </c>
      <c r="V50" s="12">
        <f t="shared" si="16"/>
        <v>1401185.2153055556</v>
      </c>
      <c r="W50" s="12">
        <f t="shared" si="16"/>
        <v>564255.42157385661</v>
      </c>
      <c r="X50" s="12">
        <f t="shared" si="16"/>
        <v>0</v>
      </c>
      <c r="Y50" s="12">
        <f t="shared" si="16"/>
        <v>1965440.6368794122</v>
      </c>
      <c r="Z50" s="12">
        <f t="shared" si="16"/>
        <v>4574242.8997711483</v>
      </c>
      <c r="AA50" s="13">
        <f t="shared" si="16"/>
        <v>1929380.7002695487</v>
      </c>
      <c r="AC50" s="50">
        <f t="shared" si="16"/>
        <v>0</v>
      </c>
      <c r="AD50" s="12">
        <f t="shared" si="16"/>
        <v>0</v>
      </c>
      <c r="AE50" s="12">
        <f t="shared" si="16"/>
        <v>0</v>
      </c>
      <c r="AF50" s="12">
        <f t="shared" si="16"/>
        <v>0</v>
      </c>
      <c r="AG50" s="12">
        <f t="shared" si="16"/>
        <v>0</v>
      </c>
      <c r="AH50" s="12">
        <f t="shared" si="16"/>
        <v>0</v>
      </c>
      <c r="AI50" s="12">
        <f t="shared" si="16"/>
        <v>0</v>
      </c>
      <c r="AJ50" s="12">
        <f t="shared" si="16"/>
        <v>0</v>
      </c>
      <c r="AK50" s="12">
        <f t="shared" si="16"/>
        <v>0</v>
      </c>
      <c r="AL50" s="13">
        <f t="shared" si="16"/>
        <v>0</v>
      </c>
    </row>
    <row r="51" spans="1:38">
      <c r="C51" s="223"/>
      <c r="D51" s="223"/>
      <c r="F51" s="223"/>
      <c r="Q51" s="223"/>
      <c r="U51" s="234"/>
      <c r="Y51" s="223"/>
    </row>
    <row r="52" spans="1:38">
      <c r="C52" s="223"/>
      <c r="D52" s="223"/>
      <c r="E52" s="223"/>
      <c r="I52" s="223"/>
      <c r="J52" s="223"/>
      <c r="K52" s="223"/>
      <c r="L52" s="223"/>
      <c r="M52" s="223"/>
      <c r="U52" s="234"/>
    </row>
  </sheetData>
  <mergeCells count="38">
    <mergeCell ref="AI9:AI10"/>
    <mergeCell ref="AJ9:AJ10"/>
    <mergeCell ref="R9:U9"/>
    <mergeCell ref="AC8:AD8"/>
    <mergeCell ref="AC9:AC10"/>
    <mergeCell ref="AD9:AD10"/>
    <mergeCell ref="AA9:AA10"/>
    <mergeCell ref="AG9:AG10"/>
    <mergeCell ref="AH9:AH10"/>
    <mergeCell ref="AI8:AJ8"/>
    <mergeCell ref="R8:Y8"/>
    <mergeCell ref="V9:Y9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Z8:AA8"/>
    <mergeCell ref="Z9:Z10"/>
    <mergeCell ref="H8:H10"/>
    <mergeCell ref="I8:J8"/>
    <mergeCell ref="I9:I10"/>
    <mergeCell ref="J9:J10"/>
    <mergeCell ref="K8:O8"/>
    <mergeCell ref="K9:N9"/>
    <mergeCell ref="P8:Q8"/>
    <mergeCell ref="P9:P10"/>
    <mergeCell ref="Q9:Q10"/>
    <mergeCell ref="A1:B1"/>
    <mergeCell ref="A8:A10"/>
    <mergeCell ref="B8:B10"/>
    <mergeCell ref="C9:F9"/>
    <mergeCell ref="C8:G8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BS</vt:lpstr>
      <vt:lpstr>IS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Natia Tutarashvili</cp:lastModifiedBy>
  <cp:lastPrinted>2017-10-18T12:38:28Z</cp:lastPrinted>
  <dcterms:created xsi:type="dcterms:W3CDTF">1996-10-14T23:33:28Z</dcterms:created>
  <dcterms:modified xsi:type="dcterms:W3CDTF">2024-03-29T11:38:57Z</dcterms:modified>
</cp:coreProperties>
</file>